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jpeg" ContentType="image/jpeg"/>
  <Override PartName="/xl/media/image3.gif" ContentType="image/gif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ONES" sheetId="1" state="visible" r:id="rId2"/>
    <sheet name="COMPROMISOS" sheetId="2" state="hidden" r:id="rId3"/>
  </sheets>
  <definedNames>
    <definedName function="false" hidden="false" localSheetId="0" name="_xlnm.Print_Titles" vbProcedure="false">REGIONES!$6:$7</definedName>
    <definedName function="false" hidden="false" name="Afganistán" vbProcedure="false">[1]!Countries</definedName>
    <definedName function="false" hidden="false" name="awdehjwehjwehj" vbProcedure="false">#REF!</definedName>
    <definedName function="false" hidden="false" name="Barra" vbProcedure="false">#REF!</definedName>
    <definedName function="false" hidden="false" name="CARTA" vbProcedure="false">#REF!</definedName>
    <definedName function="false" hidden="false" name="COMPARACION" vbProcedure="false">#REF!</definedName>
    <definedName function="false" hidden="false" name="COMPARACION2" vbProcedure="false">#REF!</definedName>
    <definedName function="false" hidden="false" name="Countries" vbProcedure="false">#REF!</definedName>
    <definedName function="false" hidden="false" name="Datos" vbProcedure="false">#REF!</definedName>
    <definedName function="false" hidden="false" name="donacion" vbProcedure="false">[2]datos!#ref!</definedName>
    <definedName function="false" hidden="false" name="KKKK" vbProcedure="false">[2]datos!#ref!</definedName>
    <definedName function="false" hidden="false" name="MMM" vbProcedure="false">[2]datos!#ref!</definedName>
    <definedName function="false" hidden="false" name="PRESUPU" vbProcedure="false">#REF!</definedName>
    <definedName function="false" hidden="false" name="PRESUPUESTOXX" vbProcedure="false">#REF!</definedName>
    <definedName function="false" hidden="false" name="SDFSDDFG" vbProcedure="false">#REF!</definedName>
    <definedName function="false" hidden="false" name="SFFF" vbProcedure="false">#REF!</definedName>
    <definedName function="false" hidden="false" name="UPPRESUP" vbProcedure="false">#REF!</definedName>
    <definedName function="false" hidden="false" name="xxxxx" vbProcedure="false">#REF!</definedName>
    <definedName function="false" hidden="false" name="__shared_2_0_0" vbProcedure="false">SUM(#REF!)</definedName>
    <definedName function="false" hidden="false" name="__shared_2_10_0" vbProcedure="false">SUM(#REF!)</definedName>
    <definedName function="false" hidden="false" name="__shared_2_11_0" vbProcedure="false">+#REF!-#REF!</definedName>
    <definedName function="false" hidden="false" name="__shared_2_12_0" vbProcedure="false">SUM(#REF!)</definedName>
    <definedName function="false" hidden="false" name="__shared_2_13_0" vbProcedure="false">+#REF!-#REF!</definedName>
    <definedName function="false" hidden="false" name="__shared_2_14_0" vbProcedure="false">SUM(#REF!)</definedName>
    <definedName function="false" hidden="false" name="__shared_2_15_0" vbProcedure="false">+#REF!-#REF!</definedName>
    <definedName function="false" hidden="false" name="__shared_2_16_0" vbProcedure="false">SUM(#REF!)</definedName>
    <definedName function="false" hidden="false" name="__shared_2_17_0" vbProcedure="false">+#REF!-#REF!</definedName>
    <definedName function="false" hidden="false" name="__shared_2_1_0" vbProcedure="false">+#REF!-#REF!</definedName>
    <definedName function="false" hidden="false" name="__shared_2_2_0" vbProcedure="false">SUM(#REF!)</definedName>
    <definedName function="false" hidden="false" name="__shared_2_3_0" vbProcedure="false">+#REF!-#REF!</definedName>
    <definedName function="false" hidden="false" name="__shared_2_4_0" vbProcedure="false">SUM(#REF!)</definedName>
    <definedName function="false" hidden="false" name="__shared_2_5_0" vbProcedure="false">+#REF!-#REF!</definedName>
    <definedName function="false" hidden="false" name="__shared_2_6_0" vbProcedure="false">SUM(#REF!)</definedName>
    <definedName function="false" hidden="false" name="__shared_2_7_0" vbProcedure="false">+#REF!-#REF!</definedName>
    <definedName function="false" hidden="false" name="__shared_2_8_0" vbProcedure="false">SUM(#REF!)</definedName>
    <definedName function="false" hidden="false" name="__shared_2_9_0" vbProcedure="false">+#REF!-#REF!</definedName>
    <definedName function="false" hidden="false" name="__xlfn_COMPOUNDVALUE" vbProcedure="false">NA()</definedName>
    <definedName function="false" hidden="false" name="__xlfn_CUBEKPIMEMBER" vbProcedure="false">NA()</definedName>
    <definedName function="false" hidden="false" name="__xlfn_CUBEMEMBER" vbProcedure="false">NA()</definedName>
    <definedName function="false" hidden="false" name="__xlfn_CUBERANKEDMEMBER" vbProcedure="false">NA()</definedName>
    <definedName function="false" hidden="false" name="__xlfn_CUBESET" vbProcedure="false">NA()</definedName>
    <definedName function="false" hidden="false" name="__xlfn_CUBEVALUE" vbProcedure="false">NA()</definedName>
    <definedName function="false" hidden="false" name="___xlfn_COMPOUNDVALUE" vbProcedure="false">NA()</definedName>
    <definedName function="false" hidden="false" name="___xlfn_CUBEKPIMEMBER" vbProcedure="false">NA()</definedName>
    <definedName function="false" hidden="false" name="___xlfn_CUBEMEMBER" vbProcedure="false">NA()</definedName>
    <definedName function="false" hidden="false" name="___xlfn_CUBERANKEDMEMBER" vbProcedure="false">NA()</definedName>
    <definedName function="false" hidden="false" name="___xlfn_CUBESET" vbProcedure="false">NA()</definedName>
    <definedName function="false" hidden="false" name="___xlfn_CUBEVALUE" vbProcedure="false">NA()</definedName>
    <definedName function="false" hidden="false" name="____xlfn_COMPOUNDVALUE" vbProcedure="false">NA()</definedName>
    <definedName function="false" hidden="false" name="____xlfn_CUBEKPIMEMBER" vbProcedure="false">NA()</definedName>
    <definedName function="false" hidden="false" name="____xlfn_CUBEMEMBER" vbProcedure="false">NA()</definedName>
    <definedName function="false" hidden="false" name="____xlfn_CUBERANKEDMEMBER" vbProcedure="false">NA()</definedName>
    <definedName function="false" hidden="false" name="____xlfn_CUBESET" vbProcedure="false">NA()</definedName>
    <definedName function="false" hidden="false" name="____xlfn_CUBEVALUE" vbProcedure="false">NA()</definedName>
    <definedName function="false" hidden="false" localSheetId="0" name="Afganistán" vbProcedure="false">#N/A</definedName>
    <definedName function="false" hidden="false" localSheetId="0" name="Barra" vbProcedure="false">#REF!</definedName>
    <definedName function="false" hidden="false" localSheetId="0" name="CARTA" vbProcedure="false">#REF!</definedName>
    <definedName function="false" hidden="false" localSheetId="0" name="COMPARACION" vbProcedure="false">#REF!</definedName>
    <definedName function="false" hidden="false" localSheetId="0" name="COMPARACION2" vbProcedure="false">#REF!</definedName>
    <definedName function="false" hidden="false" localSheetId="0" name="Countries" vbProcedure="false">#REF!</definedName>
    <definedName function="false" hidden="false" localSheetId="0" name="Datos" vbProcedure="false">#REF!</definedName>
    <definedName function="false" hidden="false" localSheetId="0" name="donacion" vbProcedure="false">[2]datos!#ref!</definedName>
    <definedName function="false" hidden="false" localSheetId="0" name="KKKK" vbProcedure="false">[2]datos!#ref!</definedName>
    <definedName function="false" hidden="false" localSheetId="0" name="MMM" vbProcedure="false">[2]datos!#ref!</definedName>
    <definedName function="false" hidden="false" localSheetId="0" name="PRESUPU" vbProcedure="false">#REF!</definedName>
    <definedName function="false" hidden="false" localSheetId="0" name="SDFSDDFG" vbProcedure="false">#REF!</definedName>
    <definedName function="false" hidden="false" localSheetId="0" name="SFFF" vbProcedure="false">#REF!</definedName>
    <definedName function="false" hidden="false" localSheetId="0" name="xxxxx" vbProcedure="false">#REF!</definedName>
    <definedName function="false" hidden="false" localSheetId="0" name="_xlnm.Print_Titles" vbProcedure="false">REGIONES!$6:$7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<sst xmlns="http://schemas.openxmlformats.org/spreadsheetml/2006/main" count="191" uniqueCount="73">
  <si>
    <t xml:space="preserve">  </t>
  </si>
  <si>
    <t xml:space="preserve">UNIDAD FINANCIERA INSTITUCIONAL</t>
  </si>
  <si>
    <t xml:space="preserve">EJECUCION PRESUPUESTARIA AL  30 DE JUNIO  2017  - REGIONES DE SALUD POR RUBRO DE GASTO</t>
  </si>
  <si>
    <t xml:space="preserve">UNIDAD PRESUPUESTARIA</t>
  </si>
  <si>
    <t xml:space="preserve">RUBRO DE GASTO</t>
  </si>
  <si>
    <t xml:space="preserve">Presupuesto Votado</t>
  </si>
  <si>
    <t xml:space="preserve">Modificaciones al Presupuesto</t>
  </si>
  <si>
    <t xml:space="preserve">Presupuesto Modificado</t>
  </si>
  <si>
    <t xml:space="preserve">Comprometido</t>
  </si>
  <si>
    <t xml:space="preserve">Devengado</t>
  </si>
  <si>
    <t xml:space="preserve">SALDO NO EJECUTADO</t>
  </si>
  <si>
    <t xml:space="preserve">% EJECUCION</t>
  </si>
  <si>
    <t xml:space="preserve">3=(1+2)</t>
  </si>
  <si>
    <t xml:space="preserve">6=(3-5)</t>
  </si>
  <si>
    <t xml:space="preserve">7=(5/3)</t>
  </si>
  <si>
    <t xml:space="preserve">0201  Gestión Técnica Administrativa, Región Occidental 2017</t>
  </si>
  <si>
    <t xml:space="preserve">51  Remuneraciones</t>
  </si>
  <si>
    <t xml:space="preserve">54  Adquisiciones de bienes y servicios</t>
  </si>
  <si>
    <t xml:space="preserve">55  Gastos financieros y otros</t>
  </si>
  <si>
    <t xml:space="preserve">Egresos</t>
  </si>
  <si>
    <t xml:space="preserve">0206  Atención a la Persona, Región Occidental 2017</t>
  </si>
  <si>
    <t xml:space="preserve">0211  Atención al Medio, Región Occidental 2017</t>
  </si>
  <si>
    <t xml:space="preserve">56  Transferencias corrientes</t>
  </si>
  <si>
    <t xml:space="preserve">REGION OCCIDENTAL</t>
  </si>
  <si>
    <t xml:space="preserve">0202  Gestión Técnica Administrativa, Región Central 2017</t>
  </si>
  <si>
    <t xml:space="preserve">0207  Atención a la Persona, Región Central 2017</t>
  </si>
  <si>
    <t xml:space="preserve">0212  Atención al Medio, Región Central 2017</t>
  </si>
  <si>
    <t xml:space="preserve">REGION CENTRAL</t>
  </si>
  <si>
    <t xml:space="preserve">0203  Gestión Técnica Administrativa, Región Metropolitana 2017</t>
  </si>
  <si>
    <t xml:space="preserve">0208  Atención a la Persona, Región Metropolitana 2017</t>
  </si>
  <si>
    <t xml:space="preserve">0213  Atención al Medio, Región Metropolitana 2017</t>
  </si>
  <si>
    <t xml:space="preserve">REGION METROPOLITANA</t>
  </si>
  <si>
    <t xml:space="preserve">0204  Gestión Técnica Administrativa, Región Paracentral 2017</t>
  </si>
  <si>
    <t xml:space="preserve">0209  Atención a la Persona, Región Paracentral 2017</t>
  </si>
  <si>
    <t xml:space="preserve">0214  Atención al Medio, Región Paracentral 2017</t>
  </si>
  <si>
    <t xml:space="preserve">61  Inversiones en activos fijos</t>
  </si>
  <si>
    <t xml:space="preserve">REGION PARACENTRAL</t>
  </si>
  <si>
    <t xml:space="preserve">0205  Gestión Técnica Administrativa, Región Oriental 2017</t>
  </si>
  <si>
    <t xml:space="preserve">0210  Atención a la Persona, Región Oriental 2017</t>
  </si>
  <si>
    <t xml:space="preserve">0215  Atención al Medio, Región Oriental 2017</t>
  </si>
  <si>
    <t xml:space="preserve">REGION ORIENTAL</t>
  </si>
  <si>
    <t xml:space="preserve">0216  Redes Integrales e Integradas de Servicios de Salud 2017</t>
  </si>
  <si>
    <t xml:space="preserve">0217  Fortalecimiento de la Salud de la Mujer - Primer Nivel de Atención 2017</t>
  </si>
  <si>
    <t xml:space="preserve">Total</t>
  </si>
  <si>
    <t xml:space="preserve"> - 1 - </t>
  </si>
  <si>
    <t xml:space="preserve">CIFRAS A JUNIO  2017</t>
  </si>
  <si>
    <t xml:space="preserve">REGIONES DE SALUD</t>
  </si>
  <si>
    <t xml:space="preserve">SALDO</t>
  </si>
  <si>
    <t xml:space="preserve">% DE EJECUCION</t>
  </si>
  <si>
    <t xml:space="preserve">MINISTERIO DE SALUD PUBLICA Y ASISTENCIA SOCIAL</t>
  </si>
  <si>
    <t xml:space="preserve">GERENCIA FINANCIERA</t>
  </si>
  <si>
    <t xml:space="preserve">DETALLE DE COMPROMISOS, PRESUPUESTO 2001</t>
  </si>
  <si>
    <t xml:space="preserve">No.</t>
  </si>
  <si>
    <t xml:space="preserve">DESCRIPCION </t>
  </si>
  <si>
    <t xml:space="preserve">MONTO (¢)</t>
  </si>
  <si>
    <t xml:space="preserve">CONTRATOS.</t>
  </si>
  <si>
    <t xml:space="preserve">Suministro Agua Purificada</t>
  </si>
  <si>
    <t xml:space="preserve">Medicamentos</t>
  </si>
  <si>
    <t xml:space="preserve">Insumos Médicos</t>
  </si>
  <si>
    <t xml:space="preserve">Comunicaciones</t>
  </si>
  <si>
    <t xml:space="preserve">Llantas </t>
  </si>
  <si>
    <t xml:space="preserve">Lubricantes</t>
  </si>
  <si>
    <t xml:space="preserve">Repuestos y Accesorios</t>
  </si>
  <si>
    <t xml:space="preserve">Mantto. Reparación de Infraestructura</t>
  </si>
  <si>
    <t xml:space="preserve">Dengue</t>
  </si>
  <si>
    <t xml:space="preserve">Mantto. Reparación de Equipo</t>
  </si>
  <si>
    <t xml:space="preserve">Textiles y Vestuarios</t>
  </si>
  <si>
    <t xml:space="preserve">Papelería y Utiles</t>
  </si>
  <si>
    <t xml:space="preserve">Otros</t>
  </si>
  <si>
    <t xml:space="preserve">Ordenes de Compra</t>
  </si>
  <si>
    <t xml:space="preserve">Presupuestos Extraordinario de Inversión </t>
  </si>
  <si>
    <t xml:space="preserve">Pública</t>
  </si>
  <si>
    <t xml:space="preserve">Total Compromisos</t>
  </si>
</sst>
</file>

<file path=xl/styles.xml><?xml version="1.0" encoding="utf-8"?>
<styleSheet xmlns="http://schemas.openxmlformats.org/spreadsheetml/2006/main">
  <numFmts count="30">
    <numFmt numFmtId="164" formatCode="General"/>
    <numFmt numFmtId="165" formatCode="_-[$€-2]* #,##0.00_-;\-[$€-2]* #,##0.00_-;_-[$€-2]* \-??_-"/>
    <numFmt numFmtId="166" formatCode="_([$€]* #,##0.00_);_([$€]* \(#,##0.00\);_([$€]* \-??_);_(@_)"/>
    <numFmt numFmtId="167" formatCode="_([$€]* #,##0.00_);_([$€]* \(#,##0.00\);_([$€]* \-??_);_(@_)"/>
    <numFmt numFmtId="168" formatCode="_-[$€-2]* #,##0.00_-;\-[$€-2]* #,##0.00_-;_-[$€-2]* \-??_-"/>
    <numFmt numFmtId="169" formatCode="0.0%"/>
    <numFmt numFmtId="170" formatCode="_(\$* #,##0.00_);_(\$* \(#,##0.00\);_(\$* \-??_);_(@_)"/>
    <numFmt numFmtId="171" formatCode="_-* #,##0.00_-;\-* #,##0.00_-;_-* \-??_-;_-@_-"/>
    <numFmt numFmtId="172" formatCode="_(* #,##0.00_);_(* \(#,##0.00\);_(* \-??_);_(@_)"/>
    <numFmt numFmtId="173" formatCode="HH:MM:SS\ AM/PM"/>
    <numFmt numFmtId="174" formatCode="\$#,##0.00;[RED]\$#,##0.00"/>
    <numFmt numFmtId="175" formatCode="_(* #,##0.000000_);_(* \(#,##0.000000\);_(* \-??_);_(@_)"/>
    <numFmt numFmtId="176" formatCode="HH:MM:SS\ AM/PM;@"/>
    <numFmt numFmtId="177" formatCode="#,##0.00%"/>
    <numFmt numFmtId="178" formatCode="_(* #,##0.00_);_(* \(#,##0.00\);_(* \-_);_(@_)"/>
    <numFmt numFmtId="179" formatCode="0.00;[RED]0.00"/>
    <numFmt numFmtId="180" formatCode="DD/MM/YYYY;@"/>
    <numFmt numFmtId="181" formatCode="_([$$-440A]* #,##0.00_);_([$$-440A]* \(#,##0.00\);_([$$-440A]* \-??_);_(@_)"/>
    <numFmt numFmtId="182" formatCode="_(* #,##0.00_);_(* \(#,##0.00\);_(* \-??_);_(@_)"/>
    <numFmt numFmtId="183" formatCode="\$#,##0.00_);[RED]&quot;($&quot;#,##0.00\)"/>
    <numFmt numFmtId="184" formatCode="\$#,##0.00_);&quot;($&quot;#,##0.00\)"/>
    <numFmt numFmtId="185" formatCode="\$#,##0.00;&quot;-$&quot;#,##0.00"/>
    <numFmt numFmtId="186" formatCode="_(\$* #,##0.00_);_(\$* \(#,##0.00\);_(\$* \-??_);_(@_)"/>
    <numFmt numFmtId="187" formatCode="_(* #,##0_);_(* \(#,##0\);_(* \-??_);_(@_)"/>
    <numFmt numFmtId="188" formatCode="#,##0.000000000"/>
    <numFmt numFmtId="189" formatCode="0\ %"/>
    <numFmt numFmtId="190" formatCode="0.00\ %"/>
    <numFmt numFmtId="191" formatCode="#,##0.00"/>
    <numFmt numFmtId="192" formatCode="DD\/MM\/YYYY"/>
    <numFmt numFmtId="193" formatCode="H:MM:SS"/>
  </numFmts>
  <fonts count="35">
    <font>
      <sz val="8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 val="true"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0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5"/>
      <color rgb="FF333399"/>
      <name val="Calibri"/>
      <family val="2"/>
      <charset val="1"/>
    </font>
    <font>
      <b val="true"/>
      <sz val="13"/>
      <color rgb="FF333399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color rgb="FF000000"/>
      <name val="Tahoma"/>
      <family val="2"/>
      <charset val="1"/>
    </font>
    <font>
      <b val="true"/>
      <sz val="11"/>
      <color rgb="FF333333"/>
      <name val="Calibri"/>
      <family val="2"/>
      <charset val="1"/>
    </font>
    <font>
      <b val="true"/>
      <sz val="11"/>
      <color rgb="FF660066"/>
      <name val="Calibri"/>
      <family val="2"/>
      <charset val="1"/>
    </font>
    <font>
      <sz val="11"/>
      <color rgb="FFFF66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color rgb="FF00008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8"/>
      <name val="Arial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sz val="12"/>
      <name val="Arial"/>
      <family val="2"/>
      <charset val="1"/>
    </font>
    <font>
      <b val="true"/>
      <sz val="12"/>
      <name val="Arial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2F1F1"/>
      </patternFill>
    </fill>
    <fill>
      <patternFill patternType="solid">
        <fgColor rgb="FFFFCC99"/>
        <bgColor rgb="FFFCD5B5"/>
      </patternFill>
    </fill>
    <fill>
      <patternFill patternType="solid">
        <fgColor rgb="FFFFFFCC"/>
        <bgColor rgb="FFEBF1DE"/>
      </patternFill>
    </fill>
    <fill>
      <patternFill patternType="solid">
        <fgColor rgb="FFCCFFFF"/>
        <bgColor rgb="FFDBEEF4"/>
      </patternFill>
    </fill>
    <fill>
      <patternFill patternType="solid">
        <fgColor rgb="FFDCE6F2"/>
        <bgColor rgb="FFDBEEF4"/>
      </patternFill>
    </fill>
    <fill>
      <patternFill patternType="solid">
        <fgColor rgb="FFCCCCFF"/>
        <bgColor rgb="FFBFD2E2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1F1"/>
      </patternFill>
    </fill>
    <fill>
      <patternFill patternType="solid">
        <fgColor rgb="FFE6E0EC"/>
        <bgColor rgb="FFE7E7E7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F2F1F1"/>
      </patternFill>
    </fill>
    <fill>
      <patternFill patternType="solid">
        <fgColor rgb="FFC0C0C0"/>
        <bgColor rgb="FFCCC1DA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A2C4E0"/>
      </patternFill>
    </fill>
    <fill>
      <patternFill patternType="solid">
        <fgColor rgb="FFB9CDE5"/>
        <bgColor rgb="FFBFD2E2"/>
      </patternFill>
    </fill>
    <fill>
      <patternFill patternType="solid">
        <fgColor rgb="FFE6B9B8"/>
        <bgColor rgb="FFCCC1DA"/>
      </patternFill>
    </fill>
    <fill>
      <patternFill patternType="solid">
        <fgColor rgb="FF993364"/>
        <bgColor rgb="FFC0504D"/>
      </patternFill>
    </fill>
    <fill>
      <patternFill patternType="solid">
        <fgColor rgb="FFD7E4BD"/>
        <bgColor rgb="FFDFDFDF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FD2E2"/>
      </patternFill>
    </fill>
    <fill>
      <patternFill patternType="solid">
        <fgColor rgb="FFFCD5B5"/>
        <bgColor rgb="FFFFCC99"/>
      </patternFill>
    </fill>
    <fill>
      <patternFill patternType="solid">
        <fgColor rgb="FF33CCCC"/>
        <bgColor rgb="FF339966"/>
      </patternFill>
    </fill>
    <fill>
      <patternFill patternType="solid">
        <fgColor rgb="FFFF0000"/>
        <bgColor rgb="FF993300"/>
      </patternFill>
    </fill>
    <fill>
      <patternFill patternType="solid">
        <fgColor rgb="FF008080"/>
        <bgColor rgb="FF0066CC"/>
      </patternFill>
    </fill>
    <fill>
      <patternFill patternType="solid">
        <fgColor rgb="FFFF6600"/>
        <bgColor rgb="FFFF9900"/>
      </patternFill>
    </fill>
    <fill>
      <patternFill patternType="solid">
        <fgColor rgb="FF339966"/>
        <bgColor rgb="FF008080"/>
      </patternFill>
    </fill>
    <fill>
      <patternFill patternType="solid">
        <fgColor rgb="FF646699"/>
        <bgColor rgb="FF808080"/>
      </patternFill>
    </fill>
    <fill>
      <patternFill patternType="solid">
        <fgColor rgb="FFFF00FF"/>
        <bgColor rgb="FF800080"/>
      </patternFill>
    </fill>
    <fill>
      <patternFill patternType="solid">
        <fgColor rgb="FFFF99CC"/>
        <bgColor rgb="FFE6B9B8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78787"/>
      </patternFill>
    </fill>
    <fill>
      <patternFill patternType="solid">
        <fgColor rgb="FFBFD2E2"/>
        <bgColor rgb="FFB9CDE5"/>
      </patternFill>
    </fill>
    <fill>
      <patternFill patternType="solid">
        <fgColor rgb="FFF2F1F1"/>
        <bgColor rgb="FFEBF1DE"/>
      </patternFill>
    </fill>
    <fill>
      <patternFill patternType="solid">
        <fgColor rgb="FFDFDFDF"/>
        <bgColor rgb="FFE6E0E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660066"/>
      </left>
      <right style="double">
        <color rgb="FF660066"/>
      </right>
      <top style="double">
        <color rgb="FF660066"/>
      </top>
      <bottom style="double">
        <color rgb="FF660066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 diagonalUp="false" diagonalDown="false">
      <left/>
      <right/>
      <top style="thin">
        <color rgb="FF008080"/>
      </top>
      <bottom style="double">
        <color rgb="FF008080"/>
      </bottom>
      <diagonal/>
    </border>
    <border diagonalUp="false" diagonalDown="false">
      <left/>
      <right/>
      <top/>
      <bottom style="thick">
        <color rgb="FF00808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medium">
        <color rgb="FF008080"/>
      </bottom>
      <diagonal/>
    </border>
    <border diagonalUp="false" diagonalDown="false"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 diagonalUp="false" diagonalDown="false">
      <left/>
      <right/>
      <top style="medium">
        <color rgb="FFA2C4E0"/>
      </top>
      <bottom/>
      <diagonal/>
    </border>
    <border diagonalUp="false" diagonalDown="false">
      <left style="thin">
        <color rgb="FF141312"/>
      </left>
      <right style="thin">
        <color rgb="FF141312"/>
      </right>
      <top style="thin">
        <color rgb="FF141312"/>
      </top>
      <bottom style="thin">
        <color rgb="FF141312"/>
      </bottom>
      <diagonal/>
    </border>
    <border diagonalUp="false" diagonalDown="false">
      <left style="thin">
        <color rgb="FF141312"/>
      </left>
      <right style="thin">
        <color rgb="FF141312"/>
      </right>
      <top style="thin">
        <color rgb="FF141312"/>
      </top>
      <bottom/>
      <diagonal/>
    </border>
    <border diagonalUp="false" diagonalDown="false">
      <left style="thin">
        <color rgb="FF141312"/>
      </left>
      <right style="thin">
        <color rgb="FF141312"/>
      </right>
      <top/>
      <bottom/>
      <diagonal/>
    </border>
    <border diagonalUp="false" diagonalDown="false">
      <left style="thin">
        <color rgb="FF141312"/>
      </left>
      <right style="thin">
        <color rgb="FF141312"/>
      </right>
      <top/>
      <bottom style="thin">
        <color rgb="FF141312"/>
      </bottom>
      <diagonal/>
    </border>
    <border diagonalUp="false" diagonalDown="false">
      <left style="thin">
        <color rgb="FF141312"/>
      </left>
      <right/>
      <top style="thin">
        <color rgb="FF141312"/>
      </top>
      <bottom style="thin">
        <color rgb="FF141312"/>
      </bottom>
      <diagonal/>
    </border>
    <border diagonalUp="false" diagonalDown="false">
      <left/>
      <right style="thin">
        <color rgb="FF141312"/>
      </right>
      <top style="thin">
        <color rgb="FF141312"/>
      </top>
      <bottom style="thin">
        <color rgb="FF141312"/>
      </bottom>
      <diagonal/>
    </border>
  </borders>
  <cellStyleXfs count="5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  <xf numFmtId="164" fontId="5" fillId="28" borderId="0" applyFont="true" applyBorder="false" applyAlignment="true" applyProtection="false">
      <alignment horizontal="general" vertical="bottom" textRotation="0" wrapText="false" indent="0" shrinkToFit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30" borderId="0" applyFont="true" applyBorder="false" applyAlignment="true" applyProtection="false">
      <alignment horizontal="general" vertical="bottom" textRotation="0" wrapText="false" indent="0" shrinkToFit="false"/>
    </xf>
    <xf numFmtId="164" fontId="6" fillId="31" borderId="0" applyFont="true" applyBorder="false" applyAlignment="true" applyProtection="false">
      <alignment horizontal="general" vertical="bottom" textRotation="0" wrapText="false" indent="0" shrinkToFit="false"/>
    </xf>
    <xf numFmtId="164" fontId="6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2" borderId="1" applyFont="true" applyBorder="true" applyAlignment="true" applyProtection="false">
      <alignment horizontal="general" vertical="bottom" textRotation="0" wrapText="false" indent="0" shrinkToFit="false"/>
    </xf>
    <xf numFmtId="164" fontId="9" fillId="33" borderId="2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33" borderId="4" applyFont="true" applyBorder="true" applyAlignment="true" applyProtection="false">
      <alignment horizontal="general" vertical="bottom" textRotation="0" wrapText="false" indent="0" shrinkToFit="false"/>
    </xf>
    <xf numFmtId="164" fontId="9" fillId="33" borderId="4" applyFont="true" applyBorder="true" applyAlignment="true" applyProtection="false">
      <alignment horizontal="general" vertical="bottom" textRotation="0" wrapText="false" indent="0" shrinkToFit="false"/>
    </xf>
    <xf numFmtId="164" fontId="8" fillId="2" borderId="1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13" fillId="0" borderId="0" applyFont="true" applyBorder="false" applyAlignment="true" applyProtection="false">
      <alignment horizontal="general" vertical="bottom" textRotation="0" wrapText="false" indent="0" shrinkToFit="false"/>
    </xf>
    <xf numFmtId="167" fontId="13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32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5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1" fillId="0" borderId="7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31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1" applyFont="true" applyBorder="true" applyAlignment="true" applyProtection="false">
      <alignment horizontal="general" vertical="bottom" textRotation="0" wrapText="false" indent="0" shrinkToFit="false"/>
    </xf>
    <xf numFmtId="164" fontId="12" fillId="3" borderId="1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5" fontId="13" fillId="0" borderId="0" applyFont="true" applyBorder="false" applyAlignment="true" applyProtection="false">
      <alignment horizontal="general" vertical="bottom" textRotation="0" wrapText="false" indent="0" shrinkToFit="false"/>
    </xf>
    <xf numFmtId="185" fontId="13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84" fontId="13" fillId="0" borderId="0" applyFont="true" applyBorder="false" applyAlignment="true" applyProtection="false">
      <alignment horizontal="general" vertical="bottom" textRotation="0" wrapText="false" indent="0" shrinkToFit="false"/>
    </xf>
    <xf numFmtId="173" fontId="13" fillId="0" borderId="0" applyFont="true" applyBorder="false" applyAlignment="true" applyProtection="false">
      <alignment horizontal="general" vertical="bottom" textRotation="0" wrapText="false" indent="0" shrinkToFit="false"/>
    </xf>
    <xf numFmtId="186" fontId="13" fillId="0" borderId="0" applyFont="true" applyBorder="false" applyAlignment="true" applyProtection="false">
      <alignment horizontal="general" vertical="bottom" textRotation="0" wrapText="false" indent="0" shrinkToFit="false"/>
    </xf>
    <xf numFmtId="187" fontId="0" fillId="0" borderId="0" applyFont="true" applyBorder="false" applyAlignment="true" applyProtection="false">
      <alignment horizontal="general" vertical="bottom" textRotation="0" wrapText="false" indent="0" shrinkToFit="false"/>
    </xf>
    <xf numFmtId="188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1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13" fillId="4" borderId="9" applyFont="true" applyBorder="true" applyAlignment="true" applyProtection="false">
      <alignment horizontal="general" vertical="bottom" textRotation="0" wrapText="false" indent="0" shrinkToFit="false"/>
    </xf>
    <xf numFmtId="164" fontId="13" fillId="4" borderId="9" applyFont="true" applyBorder="true" applyAlignment="true" applyProtection="false">
      <alignment horizontal="general" vertical="bottom" textRotation="0" wrapText="false" indent="0" shrinkToFit="false"/>
    </xf>
    <xf numFmtId="164" fontId="13" fillId="4" borderId="9" applyFont="true" applyBorder="true" applyAlignment="true" applyProtection="false">
      <alignment horizontal="general" vertical="bottom" textRotation="0" wrapText="false" indent="0" shrinkToFit="false"/>
    </xf>
    <xf numFmtId="164" fontId="13" fillId="4" borderId="9" applyFont="true" applyBorder="true" applyAlignment="true" applyProtection="false">
      <alignment horizontal="general" vertical="bottom" textRotation="0" wrapText="false" indent="0" shrinkToFit="false"/>
    </xf>
    <xf numFmtId="164" fontId="19" fillId="2" borderId="10" applyFont="true" applyBorder="true" applyAlignment="true" applyProtection="false">
      <alignment horizontal="general" vertical="bottom" textRotation="0" wrapText="false" indent="0" shrinkToFit="false"/>
    </xf>
    <xf numFmtId="164" fontId="19" fillId="2" borderId="10" applyFont="true" applyBorder="true" applyAlignment="true" applyProtection="false">
      <alignment horizontal="general" vertical="bottom" textRotation="0" wrapText="false" indent="0" shrinkToFit="false"/>
    </xf>
    <xf numFmtId="164" fontId="19" fillId="2" borderId="10" applyFont="true" applyBorder="tru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3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2" borderId="11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12" applyFont="true" applyBorder="true" applyAlignment="true" applyProtection="false">
      <alignment horizontal="general" vertical="bottom" textRotation="0" wrapText="false" indent="0" shrinkToFit="false"/>
    </xf>
    <xf numFmtId="164" fontId="15" fillId="0" borderId="13" applyFont="true" applyBorder="true" applyAlignment="true" applyProtection="false">
      <alignment horizontal="general" vertical="bottom" textRotation="0" wrapText="false" indent="0" shrinkToFit="false"/>
    </xf>
    <xf numFmtId="164" fontId="16" fillId="0" borderId="13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11" fillId="0" borderId="15" applyFont="true" applyBorder="true" applyAlignment="true" applyProtection="false">
      <alignment horizontal="general" vertical="bottom" textRotation="0" wrapText="false" indent="0" shrinkToFit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28" borderId="0" applyFont="true" applyBorder="false" applyAlignment="true" applyProtection="false">
      <alignment horizontal="general" vertical="bottom" textRotation="0" wrapText="false" indent="0" shrinkToFit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3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90" fontId="18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0" fillId="0" borderId="0" xfId="43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30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30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30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30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34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90" fontId="27" fillId="34" borderId="16" xfId="1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7" fillId="34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34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91" fontId="27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0" fontId="27" fillId="0" borderId="17" xfId="19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8" fillId="35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91" fontId="28" fillId="35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0" fontId="28" fillId="35" borderId="18" xfId="19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91" fontId="27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0" fontId="27" fillId="0" borderId="0" xfId="19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8" fillId="36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91" fontId="28" fillId="36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0" fontId="28" fillId="36" borderId="18" xfId="19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92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93" fontId="18" fillId="0" borderId="1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93" fontId="18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2" fontId="1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0" xfId="321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34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90" fontId="28" fillId="34" borderId="16" xfId="43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90" fontId="30" fillId="0" borderId="0" xfId="43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90" fontId="27" fillId="0" borderId="17" xfId="438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2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91" fontId="18" fillId="0" borderId="0" xfId="3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90" fontId="28" fillId="36" borderId="18" xfId="438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34" fillId="0" borderId="2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3" fillId="0" borderId="2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3" fillId="0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3" fillId="0" borderId="2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3" fillId="0" borderId="25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51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0" builtinId="53" customBuiltin="true"/>
    <cellStyle name="20% - Accent1 2" xfId="21" builtinId="53" customBuiltin="true"/>
    <cellStyle name="20% - Accent1 3" xfId="22" builtinId="53" customBuiltin="true"/>
    <cellStyle name="20% - Accent2" xfId="23" builtinId="53" customBuiltin="true"/>
    <cellStyle name="20% - Accent2 2" xfId="24" builtinId="53" customBuiltin="true"/>
    <cellStyle name="20% - Accent3" xfId="25" builtinId="53" customBuiltin="true"/>
    <cellStyle name="20% - Accent3 2" xfId="26" builtinId="53" customBuiltin="true"/>
    <cellStyle name="20% - Accent3 3" xfId="27" builtinId="53" customBuiltin="true"/>
    <cellStyle name="20% - Accent4" xfId="28" builtinId="53" customBuiltin="true"/>
    <cellStyle name="20% - Accent4 2" xfId="29" builtinId="53" customBuiltin="true"/>
    <cellStyle name="20% - Accent4 3" xfId="30" builtinId="53" customBuiltin="true"/>
    <cellStyle name="20% - Accent5" xfId="31" builtinId="53" customBuiltin="true"/>
    <cellStyle name="20% - Accent5 2" xfId="32" builtinId="53" customBuiltin="true"/>
    <cellStyle name="20% - Accent5 3" xfId="33" builtinId="53" customBuiltin="true"/>
    <cellStyle name="20% - Accent6" xfId="34" builtinId="53" customBuiltin="true"/>
    <cellStyle name="20% - Accent6 2" xfId="35" builtinId="53" customBuiltin="true"/>
    <cellStyle name="20% - Énfasis1 2" xfId="36" builtinId="53" customBuiltin="true"/>
    <cellStyle name="20% - Énfasis1 2 2" xfId="37" builtinId="53" customBuiltin="true"/>
    <cellStyle name="20% - Énfasis1 3" xfId="38" builtinId="53" customBuiltin="true"/>
    <cellStyle name="20% - Énfasis1 4" xfId="39" builtinId="53" customBuiltin="true"/>
    <cellStyle name="20% - Énfasis2 2" xfId="40" builtinId="53" customBuiltin="true"/>
    <cellStyle name="20% - Énfasis2 2 2" xfId="41" builtinId="53" customBuiltin="true"/>
    <cellStyle name="20% - Énfasis2 3" xfId="42" builtinId="53" customBuiltin="true"/>
    <cellStyle name="20% - Énfasis2 4" xfId="43" builtinId="53" customBuiltin="true"/>
    <cellStyle name="20% - Énfasis3 2" xfId="44" builtinId="53" customBuiltin="true"/>
    <cellStyle name="20% - Énfasis3 2 2" xfId="45" builtinId="53" customBuiltin="true"/>
    <cellStyle name="20% - Énfasis3 3" xfId="46" builtinId="53" customBuiltin="true"/>
    <cellStyle name="20% - Énfasis3 4" xfId="47" builtinId="53" customBuiltin="true"/>
    <cellStyle name="20% - Énfasis4 2" xfId="48" builtinId="53" customBuiltin="true"/>
    <cellStyle name="20% - Énfasis4 2 2" xfId="49" builtinId="53" customBuiltin="true"/>
    <cellStyle name="20% - Énfasis4 3" xfId="50" builtinId="53" customBuiltin="true"/>
    <cellStyle name="20% - Énfasis4 4" xfId="51" builtinId="53" customBuiltin="true"/>
    <cellStyle name="20% - Énfasis5 2" xfId="52" builtinId="53" customBuiltin="true"/>
    <cellStyle name="20% - Énfasis5 2 2" xfId="53" builtinId="53" customBuiltin="true"/>
    <cellStyle name="20% - Énfasis5 3" xfId="54" builtinId="53" customBuiltin="true"/>
    <cellStyle name="20% - Énfasis5 4" xfId="55" builtinId="53" customBuiltin="true"/>
    <cellStyle name="20% - Énfasis6 2" xfId="56" builtinId="53" customBuiltin="true"/>
    <cellStyle name="20% - Énfasis6 2 2" xfId="57" builtinId="53" customBuiltin="true"/>
    <cellStyle name="20% - Énfasis6 3" xfId="58" builtinId="53" customBuiltin="true"/>
    <cellStyle name="20% - Énfasis6 4" xfId="59" builtinId="53" customBuiltin="true"/>
    <cellStyle name="40% - Accent1" xfId="60" builtinId="53" customBuiltin="true"/>
    <cellStyle name="40% - Accent1 2" xfId="61" builtinId="53" customBuiltin="true"/>
    <cellStyle name="40% - Accent1 3" xfId="62" builtinId="53" customBuiltin="true"/>
    <cellStyle name="40% - Accent2" xfId="63" builtinId="53" customBuiltin="true"/>
    <cellStyle name="40% - Accent2 2" xfId="64" builtinId="53" customBuiltin="true"/>
    <cellStyle name="40% - Accent3" xfId="65" builtinId="53" customBuiltin="true"/>
    <cellStyle name="40% - Accent4" xfId="66" builtinId="53" customBuiltin="true"/>
    <cellStyle name="40% - Accent4 2" xfId="67" builtinId="53" customBuiltin="true"/>
    <cellStyle name="40% - Accent4 3" xfId="68" builtinId="53" customBuiltin="true"/>
    <cellStyle name="40% - Accent5" xfId="69" builtinId="53" customBuiltin="true"/>
    <cellStyle name="40% - Accent6" xfId="70" builtinId="53" customBuiltin="true"/>
    <cellStyle name="40% - Accent6 2" xfId="71" builtinId="53" customBuiltin="true"/>
    <cellStyle name="40% - Énfasis1 2" xfId="72" builtinId="53" customBuiltin="true"/>
    <cellStyle name="40% - Énfasis1 2 2" xfId="73" builtinId="53" customBuiltin="true"/>
    <cellStyle name="40% - Énfasis1 3" xfId="74" builtinId="53" customBuiltin="true"/>
    <cellStyle name="40% - Énfasis1 4" xfId="75" builtinId="53" customBuiltin="true"/>
    <cellStyle name="40% - Énfasis2 2" xfId="76" builtinId="53" customBuiltin="true"/>
    <cellStyle name="40% - Énfasis2 2 2" xfId="77" builtinId="53" customBuiltin="true"/>
    <cellStyle name="40% - Énfasis2 3" xfId="78" builtinId="53" customBuiltin="true"/>
    <cellStyle name="40% - Énfasis2 4" xfId="79" builtinId="53" customBuiltin="true"/>
    <cellStyle name="40% - Énfasis3 2" xfId="80" builtinId="53" customBuiltin="true"/>
    <cellStyle name="40% - Énfasis3 2 2" xfId="81" builtinId="53" customBuiltin="true"/>
    <cellStyle name="40% - Énfasis3 3" xfId="82" builtinId="53" customBuiltin="true"/>
    <cellStyle name="40% - Énfasis3 4" xfId="83" builtinId="53" customBuiltin="true"/>
    <cellStyle name="40% - Énfasis4 2" xfId="84" builtinId="53" customBuiltin="true"/>
    <cellStyle name="40% - Énfasis4 2 2" xfId="85" builtinId="53" customBuiltin="true"/>
    <cellStyle name="40% - Énfasis4 3" xfId="86" builtinId="53" customBuiltin="true"/>
    <cellStyle name="40% - Énfasis4 4" xfId="87" builtinId="53" customBuiltin="true"/>
    <cellStyle name="40% - Énfasis5 2" xfId="88" builtinId="53" customBuiltin="true"/>
    <cellStyle name="40% - Énfasis5 2 2" xfId="89" builtinId="53" customBuiltin="true"/>
    <cellStyle name="40% - Énfasis5 3" xfId="90" builtinId="53" customBuiltin="true"/>
    <cellStyle name="40% - Énfasis5 4" xfId="91" builtinId="53" customBuiltin="true"/>
    <cellStyle name="40% - Énfasis6 2" xfId="92" builtinId="53" customBuiltin="true"/>
    <cellStyle name="40% - Énfasis6 2 2" xfId="93" builtinId="53" customBuiltin="true"/>
    <cellStyle name="40% - Énfasis6 3" xfId="94" builtinId="53" customBuiltin="true"/>
    <cellStyle name="40% - Énfasis6 4" xfId="95" builtinId="53" customBuiltin="true"/>
    <cellStyle name="60% - Accent1" xfId="96" builtinId="53" customBuiltin="true"/>
    <cellStyle name="60% - Accent2" xfId="97" builtinId="53" customBuiltin="true"/>
    <cellStyle name="60% - Accent3" xfId="98" builtinId="53" customBuiltin="true"/>
    <cellStyle name="60% - Accent4" xfId="99" builtinId="53" customBuiltin="true"/>
    <cellStyle name="60% - Accent4 2" xfId="100" builtinId="53" customBuiltin="true"/>
    <cellStyle name="60% - Accent4 3" xfId="101" builtinId="53" customBuiltin="true"/>
    <cellStyle name="60% - Accent5" xfId="102" builtinId="53" customBuiltin="true"/>
    <cellStyle name="60% - Accent6" xfId="103" builtinId="53" customBuiltin="true"/>
    <cellStyle name="60% - Accent6 2" xfId="104" builtinId="53" customBuiltin="true"/>
    <cellStyle name="60% - Énfasis1 2" xfId="105" builtinId="53" customBuiltin="true"/>
    <cellStyle name="60% - Énfasis2 2" xfId="106" builtinId="53" customBuiltin="true"/>
    <cellStyle name="60% - Énfasis3 2" xfId="107" builtinId="53" customBuiltin="true"/>
    <cellStyle name="60% - Énfasis4 2" xfId="108" builtinId="53" customBuiltin="true"/>
    <cellStyle name="60% - Énfasis5 2" xfId="109" builtinId="53" customBuiltin="true"/>
    <cellStyle name="60% - Énfasis6 2" xfId="110" builtinId="53" customBuiltin="true"/>
    <cellStyle name="Accent1" xfId="111" builtinId="53" customBuiltin="true"/>
    <cellStyle name="Accent2" xfId="112" builtinId="53" customBuiltin="true"/>
    <cellStyle name="Accent2 2" xfId="113" builtinId="53" customBuiltin="true"/>
    <cellStyle name="Accent3" xfId="114" builtinId="53" customBuiltin="true"/>
    <cellStyle name="Accent4" xfId="115" builtinId="53" customBuiltin="true"/>
    <cellStyle name="Accent4 2" xfId="116" builtinId="53" customBuiltin="true"/>
    <cellStyle name="Accent5" xfId="117" builtinId="53" customBuiltin="true"/>
    <cellStyle name="Accent6" xfId="118" builtinId="53" customBuiltin="true"/>
    <cellStyle name="Bad" xfId="119" builtinId="53" customBuiltin="true"/>
    <cellStyle name="Bad 2" xfId="120" builtinId="53" customBuiltin="true"/>
    <cellStyle name="Buena 2" xfId="121" builtinId="53" customBuiltin="true"/>
    <cellStyle name="Calculation" xfId="122" builtinId="53" customBuiltin="true"/>
    <cellStyle name="Calculation 2" xfId="123" builtinId="53" customBuiltin="true"/>
    <cellStyle name="Calculation 3" xfId="124" builtinId="53" customBuiltin="true"/>
    <cellStyle name="Celda de comprobación 2" xfId="125" builtinId="53" customBuiltin="true"/>
    <cellStyle name="Celda vinculada 2" xfId="126" builtinId="53" customBuiltin="true"/>
    <cellStyle name="Check Cell" xfId="127" builtinId="53" customBuiltin="true"/>
    <cellStyle name="Check Cell 2" xfId="128" builtinId="53" customBuiltin="true"/>
    <cellStyle name="Cálculo 2" xfId="129" builtinId="53" customBuiltin="true"/>
    <cellStyle name="Encabezado 4 2" xfId="130" builtinId="53" customBuiltin="true"/>
    <cellStyle name="Entrada 2" xfId="131" builtinId="53" customBuiltin="true"/>
    <cellStyle name="Euro" xfId="132" builtinId="53" customBuiltin="true"/>
    <cellStyle name="Euro 10" xfId="133" builtinId="53" customBuiltin="true"/>
    <cellStyle name="Euro 10 2" xfId="134" builtinId="53" customBuiltin="true"/>
    <cellStyle name="Euro 10 2 2" xfId="135" builtinId="53" customBuiltin="true"/>
    <cellStyle name="Euro 10 3" xfId="136" builtinId="53" customBuiltin="true"/>
    <cellStyle name="Euro 11" xfId="137" builtinId="53" customBuiltin="true"/>
    <cellStyle name="Euro 11 2" xfId="138" builtinId="53" customBuiltin="true"/>
    <cellStyle name="Euro 11 2 2" xfId="139" builtinId="53" customBuiltin="true"/>
    <cellStyle name="Euro 11 3" xfId="140" builtinId="53" customBuiltin="true"/>
    <cellStyle name="Euro 12" xfId="141" builtinId="53" customBuiltin="true"/>
    <cellStyle name="Euro 12 2" xfId="142" builtinId="53" customBuiltin="true"/>
    <cellStyle name="Euro 12 2 2" xfId="143" builtinId="53" customBuiltin="true"/>
    <cellStyle name="Euro 12 3" xfId="144" builtinId="53" customBuiltin="true"/>
    <cellStyle name="Euro 13" xfId="145" builtinId="53" customBuiltin="true"/>
    <cellStyle name="Euro 14" xfId="146" builtinId="53" customBuiltin="true"/>
    <cellStyle name="Euro 15" xfId="147" builtinId="53" customBuiltin="true"/>
    <cellStyle name="Euro 16" xfId="148" builtinId="53" customBuiltin="true"/>
    <cellStyle name="Euro 2" xfId="149" builtinId="53" customBuiltin="true"/>
    <cellStyle name="Euro 2 2" xfId="150" builtinId="53" customBuiltin="true"/>
    <cellStyle name="Euro 2 3" xfId="151" builtinId="53" customBuiltin="true"/>
    <cellStyle name="Euro 3" xfId="152" builtinId="53" customBuiltin="true"/>
    <cellStyle name="Euro 4" xfId="153" builtinId="53" customBuiltin="true"/>
    <cellStyle name="Euro 5" xfId="154" builtinId="53" customBuiltin="true"/>
    <cellStyle name="Euro 6" xfId="155" builtinId="53" customBuiltin="true"/>
    <cellStyle name="Euro 7" xfId="156" builtinId="53" customBuiltin="true"/>
    <cellStyle name="Euro 8" xfId="157" builtinId="53" customBuiltin="true"/>
    <cellStyle name="Euro 9" xfId="158" builtinId="53" customBuiltin="true"/>
    <cellStyle name="Explanatory Text" xfId="159" builtinId="53" customBuiltin="true"/>
    <cellStyle name="Good" xfId="160" builtinId="53" customBuiltin="true"/>
    <cellStyle name="Heading 1" xfId="161" builtinId="53" customBuiltin="true"/>
    <cellStyle name="Heading 2" xfId="162" builtinId="53" customBuiltin="true"/>
    <cellStyle name="Heading 3" xfId="163" builtinId="53" customBuiltin="true"/>
    <cellStyle name="Heading 4" xfId="164" builtinId="53" customBuiltin="true"/>
    <cellStyle name="Incorrecto 2" xfId="165" builtinId="53" customBuiltin="true"/>
    <cellStyle name="Input" xfId="166" builtinId="53" customBuiltin="true"/>
    <cellStyle name="Input 2" xfId="167" builtinId="53" customBuiltin="true"/>
    <cellStyle name="Linked Cell" xfId="168" builtinId="53" customBuiltin="true"/>
    <cellStyle name="Millares 10" xfId="169" builtinId="53" customBuiltin="true"/>
    <cellStyle name="Millares 11" xfId="170" builtinId="53" customBuiltin="true"/>
    <cellStyle name="Millares 12" xfId="171" builtinId="53" customBuiltin="true"/>
    <cellStyle name="Millares 12 2" xfId="172" builtinId="53" customBuiltin="true"/>
    <cellStyle name="Millares 12 2 2" xfId="173" builtinId="53" customBuiltin="true"/>
    <cellStyle name="Millares 12 2 3" xfId="174" builtinId="53" customBuiltin="true"/>
    <cellStyle name="Millares 12 2 4" xfId="175" builtinId="53" customBuiltin="true"/>
    <cellStyle name="Millares 12 2 4 2" xfId="176" builtinId="53" customBuiltin="true"/>
    <cellStyle name="Millares 12 2 4 3" xfId="177" builtinId="53" customBuiltin="true"/>
    <cellStyle name="Millares 12 3" xfId="178" builtinId="53" customBuiltin="true"/>
    <cellStyle name="Millares 12 4" xfId="179" builtinId="53" customBuiltin="true"/>
    <cellStyle name="Millares 13" xfId="180" builtinId="53" customBuiltin="true"/>
    <cellStyle name="Millares 14" xfId="181" builtinId="53" customBuiltin="true"/>
    <cellStyle name="Millares 15" xfId="182" builtinId="53" customBuiltin="true"/>
    <cellStyle name="Millares 15 2" xfId="183" builtinId="53" customBuiltin="true"/>
    <cellStyle name="Millares 15 3" xfId="184" builtinId="53" customBuiltin="true"/>
    <cellStyle name="Millares 16" xfId="185" builtinId="53" customBuiltin="true"/>
    <cellStyle name="Millares 16 2" xfId="186" builtinId="53" customBuiltin="true"/>
    <cellStyle name="Millares 16 3" xfId="187" builtinId="53" customBuiltin="true"/>
    <cellStyle name="Millares 17" xfId="188" builtinId="53" customBuiltin="true"/>
    <cellStyle name="Millares 18" xfId="189" builtinId="53" customBuiltin="true"/>
    <cellStyle name="Millares 19" xfId="190" builtinId="53" customBuiltin="true"/>
    <cellStyle name="Millares 2" xfId="191" builtinId="53" customBuiltin="true"/>
    <cellStyle name="Millares 2 10" xfId="192" builtinId="53" customBuiltin="true"/>
    <cellStyle name="Millares 2 11" xfId="193" builtinId="53" customBuiltin="true"/>
    <cellStyle name="Millares 2 12" xfId="194" builtinId="53" customBuiltin="true"/>
    <cellStyle name="Millares 2 13" xfId="195" builtinId="53" customBuiltin="true"/>
    <cellStyle name="Millares 2 14" xfId="196" builtinId="53" customBuiltin="true"/>
    <cellStyle name="Millares 2 15" xfId="197" builtinId="53" customBuiltin="true"/>
    <cellStyle name="Millares 2 16" xfId="198" builtinId="53" customBuiltin="true"/>
    <cellStyle name="Millares 2 17" xfId="199" builtinId="53" customBuiltin="true"/>
    <cellStyle name="Millares 2 18" xfId="200" builtinId="53" customBuiltin="true"/>
    <cellStyle name="Millares 2 19" xfId="201" builtinId="53" customBuiltin="true"/>
    <cellStyle name="Millares 2 2" xfId="202" builtinId="53" customBuiltin="true"/>
    <cellStyle name="Millares 2 20" xfId="203" builtinId="53" customBuiltin="true"/>
    <cellStyle name="Millares 2 21" xfId="204" builtinId="53" customBuiltin="true"/>
    <cellStyle name="Millares 2 3" xfId="205" builtinId="53" customBuiltin="true"/>
    <cellStyle name="Millares 2 4" xfId="206" builtinId="53" customBuiltin="true"/>
    <cellStyle name="Millares 2 5" xfId="207" builtinId="53" customBuiltin="true"/>
    <cellStyle name="Millares 2 6" xfId="208" builtinId="53" customBuiltin="true"/>
    <cellStyle name="Millares 2 7" xfId="209" builtinId="53" customBuiltin="true"/>
    <cellStyle name="Millares 2 8" xfId="210" builtinId="53" customBuiltin="true"/>
    <cellStyle name="Millares 2 9" xfId="211" builtinId="53" customBuiltin="true"/>
    <cellStyle name="Millares 20" xfId="212" builtinId="53" customBuiltin="true"/>
    <cellStyle name="Millares 21" xfId="213" builtinId="53" customBuiltin="true"/>
    <cellStyle name="Millares 22" xfId="214" builtinId="53" customBuiltin="true"/>
    <cellStyle name="Millares 23" xfId="215" builtinId="53" customBuiltin="true"/>
    <cellStyle name="Millares 23 2" xfId="216" builtinId="53" customBuiltin="true"/>
    <cellStyle name="Millares 23 3" xfId="217" builtinId="53" customBuiltin="true"/>
    <cellStyle name="Millares 24" xfId="218" builtinId="53" customBuiltin="true"/>
    <cellStyle name="Millares 25" xfId="219" builtinId="53" customBuiltin="true"/>
    <cellStyle name="Millares 26" xfId="220" builtinId="53" customBuiltin="true"/>
    <cellStyle name="Millares 26 2" xfId="221" builtinId="53" customBuiltin="true"/>
    <cellStyle name="Millares 27" xfId="222" builtinId="53" customBuiltin="true"/>
    <cellStyle name="Millares 28" xfId="223" builtinId="53" customBuiltin="true"/>
    <cellStyle name="Millares 29" xfId="224" builtinId="53" customBuiltin="true"/>
    <cellStyle name="Millares 3" xfId="225" builtinId="53" customBuiltin="true"/>
    <cellStyle name="Millares 3 2" xfId="226" builtinId="53" customBuiltin="true"/>
    <cellStyle name="Millares 3 3" xfId="227" builtinId="53" customBuiltin="true"/>
    <cellStyle name="Millares 30" xfId="228" builtinId="53" customBuiltin="true"/>
    <cellStyle name="Millares 31" xfId="229" builtinId="53" customBuiltin="true"/>
    <cellStyle name="Millares 32" xfId="230" builtinId="53" customBuiltin="true"/>
    <cellStyle name="Millares 33" xfId="231" builtinId="53" customBuiltin="true"/>
    <cellStyle name="Millares 34" xfId="232" builtinId="53" customBuiltin="true"/>
    <cellStyle name="Millares 35" xfId="233" builtinId="53" customBuiltin="true"/>
    <cellStyle name="Millares 36" xfId="234" builtinId="53" customBuiltin="true"/>
    <cellStyle name="Millares 37" xfId="235" builtinId="53" customBuiltin="true"/>
    <cellStyle name="Millares 38" xfId="236" builtinId="53" customBuiltin="true"/>
    <cellStyle name="Millares 39" xfId="237" builtinId="53" customBuiltin="true"/>
    <cellStyle name="Millares 4" xfId="238" builtinId="53" customBuiltin="true"/>
    <cellStyle name="Millares 4 2" xfId="239" builtinId="53" customBuiltin="true"/>
    <cellStyle name="Millares 4 3" xfId="240" builtinId="53" customBuiltin="true"/>
    <cellStyle name="Millares 40" xfId="241" builtinId="53" customBuiltin="true"/>
    <cellStyle name="Millares 41" xfId="242" builtinId="53" customBuiltin="true"/>
    <cellStyle name="Millares 42" xfId="243" builtinId="53" customBuiltin="true"/>
    <cellStyle name="Millares 43" xfId="244" builtinId="53" customBuiltin="true"/>
    <cellStyle name="Millares 44" xfId="245" builtinId="53" customBuiltin="true"/>
    <cellStyle name="Millares 45" xfId="246" builtinId="53" customBuiltin="true"/>
    <cellStyle name="Millares 46" xfId="247" builtinId="53" customBuiltin="true"/>
    <cellStyle name="Millares 47" xfId="248" builtinId="53" customBuiltin="true"/>
    <cellStyle name="Millares 48" xfId="249" builtinId="53" customBuiltin="true"/>
    <cellStyle name="Millares 49" xfId="250" builtinId="53" customBuiltin="true"/>
    <cellStyle name="Millares 5" xfId="251" builtinId="53" customBuiltin="true"/>
    <cellStyle name="Millares 5 2" xfId="252" builtinId="53" customBuiltin="true"/>
    <cellStyle name="Millares 5 3" xfId="253" builtinId="53" customBuiltin="true"/>
    <cellStyle name="Millares 50" xfId="254" builtinId="53" customBuiltin="true"/>
    <cellStyle name="Millares 6" xfId="255" builtinId="53" customBuiltin="true"/>
    <cellStyle name="Millares 6 2" xfId="256" builtinId="53" customBuiltin="true"/>
    <cellStyle name="Millares 7" xfId="257" builtinId="53" customBuiltin="true"/>
    <cellStyle name="Millares 7 2" xfId="258" builtinId="53" customBuiltin="true"/>
    <cellStyle name="Millares 8" xfId="259" builtinId="53" customBuiltin="true"/>
    <cellStyle name="Millares 8 2" xfId="260" builtinId="53" customBuiltin="true"/>
    <cellStyle name="Millares 9" xfId="261" builtinId="53" customBuiltin="true"/>
    <cellStyle name="Millares 9 2" xfId="262" builtinId="53" customBuiltin="true"/>
    <cellStyle name="Millares 9 3" xfId="263" builtinId="53" customBuiltin="true"/>
    <cellStyle name="Millares [0] 2" xfId="264" builtinId="53" customBuiltin="true"/>
    <cellStyle name="Millares [0] 2 2" xfId="265" builtinId="53" customBuiltin="true"/>
    <cellStyle name="Millares [0] 2 3" xfId="266" builtinId="53" customBuiltin="true"/>
    <cellStyle name="Moneda 10" xfId="267" builtinId="53" customBuiltin="true"/>
    <cellStyle name="Moneda 11" xfId="268" builtinId="53" customBuiltin="true"/>
    <cellStyle name="Moneda 12" xfId="269" builtinId="53" customBuiltin="true"/>
    <cellStyle name="Moneda 13" xfId="270" builtinId="53" customBuiltin="true"/>
    <cellStyle name="Moneda 14" xfId="271" builtinId="53" customBuiltin="true"/>
    <cellStyle name="Moneda 14 2" xfId="272" builtinId="53" customBuiltin="true"/>
    <cellStyle name="Moneda 15" xfId="273" builtinId="53" customBuiltin="true"/>
    <cellStyle name="Moneda 16" xfId="274" builtinId="53" customBuiltin="true"/>
    <cellStyle name="Moneda 17" xfId="275" builtinId="53" customBuiltin="true"/>
    <cellStyle name="Moneda 18" xfId="276" builtinId="53" customBuiltin="true"/>
    <cellStyle name="Moneda 19" xfId="277" builtinId="53" customBuiltin="true"/>
    <cellStyle name="Moneda 2" xfId="278" builtinId="53" customBuiltin="true"/>
    <cellStyle name="Moneda 2 2" xfId="279" builtinId="53" customBuiltin="true"/>
    <cellStyle name="Moneda 2 3" xfId="280" builtinId="53" customBuiltin="true"/>
    <cellStyle name="Moneda 20" xfId="281" builtinId="53" customBuiltin="true"/>
    <cellStyle name="Moneda 21" xfId="282" builtinId="53" customBuiltin="true"/>
    <cellStyle name="Moneda 22" xfId="283" builtinId="53" customBuiltin="true"/>
    <cellStyle name="Moneda 23" xfId="284" builtinId="53" customBuiltin="true"/>
    <cellStyle name="Moneda 24" xfId="285" builtinId="53" customBuiltin="true"/>
    <cellStyle name="Moneda 25" xfId="286" builtinId="53" customBuiltin="true"/>
    <cellStyle name="Moneda 26" xfId="287" builtinId="53" customBuiltin="true"/>
    <cellStyle name="Moneda 27" xfId="288" builtinId="53" customBuiltin="true"/>
    <cellStyle name="Moneda 28" xfId="289" builtinId="53" customBuiltin="true"/>
    <cellStyle name="Moneda 29" xfId="290" builtinId="53" customBuiltin="true"/>
    <cellStyle name="Moneda 3" xfId="291" builtinId="53" customBuiltin="true"/>
    <cellStyle name="Moneda 3 2" xfId="292" builtinId="53" customBuiltin="true"/>
    <cellStyle name="Moneda 3 3" xfId="293" builtinId="53" customBuiltin="true"/>
    <cellStyle name="Moneda 30" xfId="294" builtinId="53" customBuiltin="true"/>
    <cellStyle name="Moneda 30 2" xfId="295" builtinId="53" customBuiltin="true"/>
    <cellStyle name="Moneda 30 3" xfId="296" builtinId="53" customBuiltin="true"/>
    <cellStyle name="Moneda 31" xfId="297" builtinId="53" customBuiltin="true"/>
    <cellStyle name="Moneda 32" xfId="298" builtinId="53" customBuiltin="true"/>
    <cellStyle name="Moneda 33" xfId="299" builtinId="53" customBuiltin="true"/>
    <cellStyle name="Moneda 4" xfId="300" builtinId="53" customBuiltin="true"/>
    <cellStyle name="Moneda 5" xfId="301" builtinId="53" customBuiltin="true"/>
    <cellStyle name="Moneda 6" xfId="302" builtinId="53" customBuiltin="true"/>
    <cellStyle name="Moneda 7" xfId="303" builtinId="53" customBuiltin="true"/>
    <cellStyle name="Moneda 7 2" xfId="304" builtinId="53" customBuiltin="true"/>
    <cellStyle name="Moneda 7 3" xfId="305" builtinId="53" customBuiltin="true"/>
    <cellStyle name="Moneda 8" xfId="306" builtinId="53" customBuiltin="true"/>
    <cellStyle name="Moneda 9" xfId="307" builtinId="53" customBuiltin="true"/>
    <cellStyle name="Neutral 2" xfId="308" builtinId="53" customBuiltin="true"/>
    <cellStyle name="Normal 10" xfId="309" builtinId="53" customBuiltin="true"/>
    <cellStyle name="Normal 10 2" xfId="310" builtinId="53" customBuiltin="true"/>
    <cellStyle name="Normal 10 3" xfId="311" builtinId="53" customBuiltin="true"/>
    <cellStyle name="Normal 11" xfId="312" builtinId="53" customBuiltin="true"/>
    <cellStyle name="Normal 11 2" xfId="313" builtinId="53" customBuiltin="true"/>
    <cellStyle name="Normal 11 3" xfId="314" builtinId="53" customBuiltin="true"/>
    <cellStyle name="Normal 12" xfId="315" builtinId="53" customBuiltin="true"/>
    <cellStyle name="Normal 12 2" xfId="316" builtinId="53" customBuiltin="true"/>
    <cellStyle name="Normal 12 3" xfId="317" builtinId="53" customBuiltin="true"/>
    <cellStyle name="Normal 13" xfId="318" builtinId="53" customBuiltin="true"/>
    <cellStyle name="Normal 13 2" xfId="319" builtinId="53" customBuiltin="true"/>
    <cellStyle name="Normal 13 3" xfId="320" builtinId="53" customBuiltin="true"/>
    <cellStyle name="Normal 14" xfId="321" builtinId="53" customBuiltin="true"/>
    <cellStyle name="Normal 14 2" xfId="322" builtinId="53" customBuiltin="true"/>
    <cellStyle name="Normal 14 3" xfId="323" builtinId="53" customBuiltin="true"/>
    <cellStyle name="Normal 14 4" xfId="324" builtinId="53" customBuiltin="true"/>
    <cellStyle name="Normal 14 5" xfId="325" builtinId="53" customBuiltin="true"/>
    <cellStyle name="Normal 14 6" xfId="326" builtinId="53" customBuiltin="true"/>
    <cellStyle name="Normal 15" xfId="327" builtinId="53" customBuiltin="true"/>
    <cellStyle name="Normal 15 2" xfId="328" builtinId="53" customBuiltin="true"/>
    <cellStyle name="Normal 16" xfId="329" builtinId="53" customBuiltin="true"/>
    <cellStyle name="Normal 17" xfId="330" builtinId="53" customBuiltin="true"/>
    <cellStyle name="Normal 18" xfId="331" builtinId="53" customBuiltin="true"/>
    <cellStyle name="Normal 19" xfId="332" builtinId="53" customBuiltin="true"/>
    <cellStyle name="Normal 2" xfId="333" builtinId="53" customBuiltin="true"/>
    <cellStyle name="Normal 2 10" xfId="334" builtinId="53" customBuiltin="true"/>
    <cellStyle name="Normal 2 11" xfId="335" builtinId="53" customBuiltin="true"/>
    <cellStyle name="Normal 2 12" xfId="336" builtinId="53" customBuiltin="true"/>
    <cellStyle name="Normal 2 13" xfId="337" builtinId="53" customBuiltin="true"/>
    <cellStyle name="Normal 2 14" xfId="338" builtinId="53" customBuiltin="true"/>
    <cellStyle name="Normal 2 15" xfId="339" builtinId="53" customBuiltin="true"/>
    <cellStyle name="Normal 2 16" xfId="340" builtinId="53" customBuiltin="true"/>
    <cellStyle name="Normal 2 17" xfId="341" builtinId="53" customBuiltin="true"/>
    <cellStyle name="Normal 2 18" xfId="342" builtinId="53" customBuiltin="true"/>
    <cellStyle name="Normal 2 19" xfId="343" builtinId="53" customBuiltin="true"/>
    <cellStyle name="Normal 2 2" xfId="344" builtinId="53" customBuiltin="true"/>
    <cellStyle name="Normal 2 2 2" xfId="345" builtinId="53" customBuiltin="true"/>
    <cellStyle name="Normal 2 2 3" xfId="346" builtinId="53" customBuiltin="true"/>
    <cellStyle name="Normal 2 20" xfId="347" builtinId="53" customBuiltin="true"/>
    <cellStyle name="Normal 2 21" xfId="348" builtinId="53" customBuiltin="true"/>
    <cellStyle name="Normal 2 3" xfId="349" builtinId="53" customBuiltin="true"/>
    <cellStyle name="Normal 2 3 2" xfId="350" builtinId="53" customBuiltin="true"/>
    <cellStyle name="Normal 2 3 3" xfId="351" builtinId="53" customBuiltin="true"/>
    <cellStyle name="Normal 2 4" xfId="352" builtinId="53" customBuiltin="true"/>
    <cellStyle name="Normal 2 4 2" xfId="353" builtinId="53" customBuiltin="true"/>
    <cellStyle name="Normal 2 4 3" xfId="354" builtinId="53" customBuiltin="true"/>
    <cellStyle name="Normal 2 5" xfId="355" builtinId="53" customBuiltin="true"/>
    <cellStyle name="Normal 2 5 2" xfId="356" builtinId="53" customBuiltin="true"/>
    <cellStyle name="Normal 2 5 3" xfId="357" builtinId="53" customBuiltin="true"/>
    <cellStyle name="Normal 2 6" xfId="358" builtinId="53" customBuiltin="true"/>
    <cellStyle name="Normal 2 6 2" xfId="359" builtinId="53" customBuiltin="true"/>
    <cellStyle name="Normal 2 6 3" xfId="360" builtinId="53" customBuiltin="true"/>
    <cellStyle name="Normal 2 7" xfId="361" builtinId="53" customBuiltin="true"/>
    <cellStyle name="Normal 2 8" xfId="362" builtinId="53" customBuiltin="true"/>
    <cellStyle name="Normal 2 9" xfId="363" builtinId="53" customBuiltin="true"/>
    <cellStyle name="Normal 20" xfId="364" builtinId="53" customBuiltin="true"/>
    <cellStyle name="Normal 20 2" xfId="365" builtinId="53" customBuiltin="true"/>
    <cellStyle name="Normal 21" xfId="366" builtinId="53" customBuiltin="true"/>
    <cellStyle name="Normal 22" xfId="367" builtinId="53" customBuiltin="true"/>
    <cellStyle name="Normal 22 2" xfId="368" builtinId="53" customBuiltin="true"/>
    <cellStyle name="Normal 22 3" xfId="369" builtinId="53" customBuiltin="true"/>
    <cellStyle name="Normal 23" xfId="370" builtinId="53" customBuiltin="true"/>
    <cellStyle name="Normal 24" xfId="371" builtinId="53" customBuiltin="true"/>
    <cellStyle name="Normal 25" xfId="372" builtinId="53" customBuiltin="true"/>
    <cellStyle name="Normal 26" xfId="373" builtinId="53" customBuiltin="true"/>
    <cellStyle name="Normal 27" xfId="374" builtinId="53" customBuiltin="true"/>
    <cellStyle name="Normal 28" xfId="375" builtinId="53" customBuiltin="true"/>
    <cellStyle name="Normal 29" xfId="376" builtinId="53" customBuiltin="true"/>
    <cellStyle name="Normal 2_Dashboard ver 2.2 ES" xfId="377" builtinId="53" customBuiltin="true"/>
    <cellStyle name="Normal 3" xfId="378" builtinId="53" customBuiltin="true"/>
    <cellStyle name="Normal 3 2" xfId="379" builtinId="53" customBuiltin="true"/>
    <cellStyle name="Normal 3 3" xfId="380" builtinId="53" customBuiltin="true"/>
    <cellStyle name="Normal 3 4" xfId="381" builtinId="53" customBuiltin="true"/>
    <cellStyle name="Normal 3 5" xfId="382" builtinId="53" customBuiltin="true"/>
    <cellStyle name="Normal 30" xfId="383" builtinId="53" customBuiltin="true"/>
    <cellStyle name="Normal 31" xfId="384" builtinId="53" customBuiltin="true"/>
    <cellStyle name="Normal 32" xfId="385" builtinId="53" customBuiltin="true"/>
    <cellStyle name="Normal 33" xfId="386" builtinId="53" customBuiltin="true"/>
    <cellStyle name="Normal 4" xfId="387" builtinId="53" customBuiltin="true"/>
    <cellStyle name="Normal 4 2" xfId="388" builtinId="53" customBuiltin="true"/>
    <cellStyle name="Normal 4 3" xfId="389" builtinId="53" customBuiltin="true"/>
    <cellStyle name="Normal 4 4" xfId="390" builtinId="53" customBuiltin="true"/>
    <cellStyle name="Normal 4 5" xfId="391" builtinId="53" customBuiltin="true"/>
    <cellStyle name="Normal 5" xfId="392" builtinId="53" customBuiltin="true"/>
    <cellStyle name="Normal 5 2" xfId="393" builtinId="53" customBuiltin="true"/>
    <cellStyle name="Normal 5 3" xfId="394" builtinId="53" customBuiltin="true"/>
    <cellStyle name="Normal 5 4" xfId="395" builtinId="53" customBuiltin="true"/>
    <cellStyle name="Normal 6" xfId="396" builtinId="53" customBuiltin="true"/>
    <cellStyle name="Normal 6 2" xfId="397" builtinId="53" customBuiltin="true"/>
    <cellStyle name="Normal 6 3" xfId="398" builtinId="53" customBuiltin="true"/>
    <cellStyle name="Normal 6 4" xfId="399" builtinId="53" customBuiltin="true"/>
    <cellStyle name="Normal 7" xfId="400" builtinId="53" customBuiltin="true"/>
    <cellStyle name="Normal 7 2" xfId="401" builtinId="53" customBuiltin="true"/>
    <cellStyle name="Normal 7 3" xfId="402" builtinId="53" customBuiltin="true"/>
    <cellStyle name="Normal 7 4" xfId="403" builtinId="53" customBuiltin="true"/>
    <cellStyle name="Normal 8" xfId="404" builtinId="53" customBuiltin="true"/>
    <cellStyle name="Normal 8 2" xfId="405" builtinId="53" customBuiltin="true"/>
    <cellStyle name="Normal 8 3" xfId="406" builtinId="53" customBuiltin="true"/>
    <cellStyle name="Normal 8 4" xfId="407" builtinId="53" customBuiltin="true"/>
    <cellStyle name="Normal 8 5" xfId="408" builtinId="53" customBuiltin="true"/>
    <cellStyle name="Normal 9" xfId="409" builtinId="53" customBuiltin="true"/>
    <cellStyle name="Normal 9 2" xfId="410" builtinId="53" customBuiltin="true"/>
    <cellStyle name="Normal 9 2 2" xfId="411" builtinId="53" customBuiltin="true"/>
    <cellStyle name="Normal 9 2 3" xfId="412" builtinId="53" customBuiltin="true"/>
    <cellStyle name="Normal 9 2 4" xfId="413" builtinId="53" customBuiltin="true"/>
    <cellStyle name="Normal 9 2 4 2" xfId="414" builtinId="53" customBuiltin="true"/>
    <cellStyle name="Normal 9 2 4 3" xfId="415" builtinId="53" customBuiltin="true"/>
    <cellStyle name="Normal 9 2 4 4" xfId="416" builtinId="53" customBuiltin="true"/>
    <cellStyle name="Normal 9 3" xfId="417" builtinId="53" customBuiltin="true"/>
    <cellStyle name="Normal 9 4" xfId="418" builtinId="53" customBuiltin="true"/>
    <cellStyle name="Notas 2" xfId="419" builtinId="53" customBuiltin="true"/>
    <cellStyle name="Notas 2 2" xfId="420" builtinId="53" customBuiltin="true"/>
    <cellStyle name="Notas 2 3" xfId="421" builtinId="53" customBuiltin="true"/>
    <cellStyle name="Notas 2 4" xfId="422" builtinId="53" customBuiltin="true"/>
    <cellStyle name="Notas 3" xfId="423" builtinId="53" customBuiltin="true"/>
    <cellStyle name="Notas 4" xfId="424" builtinId="53" customBuiltin="true"/>
    <cellStyle name="Notas 5" xfId="425" builtinId="53" customBuiltin="true"/>
    <cellStyle name="Notas 6" xfId="426" builtinId="53" customBuiltin="true"/>
    <cellStyle name="Note" xfId="427" builtinId="53" customBuiltin="true"/>
    <cellStyle name="Note 2" xfId="428" builtinId="53" customBuiltin="true"/>
    <cellStyle name="Note 3" xfId="429" builtinId="53" customBuiltin="true"/>
    <cellStyle name="Output" xfId="430" builtinId="53" customBuiltin="true"/>
    <cellStyle name="Output 2" xfId="431" builtinId="53" customBuiltin="true"/>
    <cellStyle name="Output 3" xfId="432" builtinId="53" customBuiltin="true"/>
    <cellStyle name="Porcentaje 2" xfId="433" builtinId="53" customBuiltin="true"/>
    <cellStyle name="Porcentaje 3" xfId="434" builtinId="53" customBuiltin="true"/>
    <cellStyle name="Porcentual 10" xfId="435" builtinId="53" customBuiltin="true"/>
    <cellStyle name="Porcentual 11" xfId="436" builtinId="53" customBuiltin="true"/>
    <cellStyle name="Porcentual 12" xfId="437" builtinId="53" customBuiltin="true"/>
    <cellStyle name="Porcentual 2" xfId="438" builtinId="53" customBuiltin="true"/>
    <cellStyle name="Porcentual 2 2" xfId="439" builtinId="53" customBuiltin="true"/>
    <cellStyle name="Porcentual 2 2 2" xfId="440" builtinId="53" customBuiltin="true"/>
    <cellStyle name="Porcentual 2 2 2 2" xfId="441" builtinId="53" customBuiltin="true"/>
    <cellStyle name="Porcentual 2 2 2 2 2" xfId="442" builtinId="53" customBuiltin="true"/>
    <cellStyle name="Porcentual 2 2 2 2 2 2" xfId="443" builtinId="53" customBuiltin="true"/>
    <cellStyle name="Porcentual 2 2 2 2 2 3" xfId="444" builtinId="53" customBuiltin="true"/>
    <cellStyle name="Porcentual 2 2 2 2 3" xfId="445" builtinId="53" customBuiltin="true"/>
    <cellStyle name="Porcentual 2 2 2 2 4" xfId="446" builtinId="53" customBuiltin="true"/>
    <cellStyle name="Porcentual 2 2 2 3" xfId="447" builtinId="53" customBuiltin="true"/>
    <cellStyle name="Porcentual 2 2 2 4" xfId="448" builtinId="53" customBuiltin="true"/>
    <cellStyle name="Porcentual 2 2 3" xfId="449" builtinId="53" customBuiltin="true"/>
    <cellStyle name="Porcentual 2 2 3 2" xfId="450" builtinId="53" customBuiltin="true"/>
    <cellStyle name="Porcentual 2 2 3 2 2" xfId="451" builtinId="53" customBuiltin="true"/>
    <cellStyle name="Porcentual 2 2 3 3" xfId="452" builtinId="53" customBuiltin="true"/>
    <cellStyle name="Porcentual 2 2 3 4" xfId="453" builtinId="53" customBuiltin="true"/>
    <cellStyle name="Porcentual 2 2 4" xfId="454" builtinId="53" customBuiltin="true"/>
    <cellStyle name="Porcentual 2 2 4 2" xfId="455" builtinId="53" customBuiltin="true"/>
    <cellStyle name="Porcentual 2 2 5" xfId="456" builtinId="53" customBuiltin="true"/>
    <cellStyle name="Porcentual 2 2 6" xfId="457" builtinId="53" customBuiltin="true"/>
    <cellStyle name="Porcentual 2 2 6 2" xfId="458" builtinId="53" customBuiltin="true"/>
    <cellStyle name="Porcentual 2 2 6 2 2" xfId="459" builtinId="53" customBuiltin="true"/>
    <cellStyle name="Porcentual 2 2 7" xfId="460" builtinId="53" customBuiltin="true"/>
    <cellStyle name="Porcentual 2 2 8" xfId="461" builtinId="53" customBuiltin="true"/>
    <cellStyle name="Porcentual 2 3" xfId="462" builtinId="53" customBuiltin="true"/>
    <cellStyle name="Porcentual 2 4" xfId="463" builtinId="53" customBuiltin="true"/>
    <cellStyle name="Porcentual 2 5" xfId="464" builtinId="53" customBuiltin="true"/>
    <cellStyle name="Porcentual 2 6" xfId="465" builtinId="53" customBuiltin="true"/>
    <cellStyle name="Porcentual 2 7" xfId="466" builtinId="53" customBuiltin="true"/>
    <cellStyle name="Porcentual 3" xfId="467" builtinId="53" customBuiltin="true"/>
    <cellStyle name="Porcentual 3 2" xfId="468" builtinId="53" customBuiltin="true"/>
    <cellStyle name="Porcentual 3 3" xfId="469" builtinId="53" customBuiltin="true"/>
    <cellStyle name="Porcentual 3 4" xfId="470" builtinId="53" customBuiltin="true"/>
    <cellStyle name="Porcentual 3 5" xfId="471" builtinId="53" customBuiltin="true"/>
    <cellStyle name="Porcentual 4" xfId="472" builtinId="53" customBuiltin="true"/>
    <cellStyle name="Porcentual 4 2" xfId="473" builtinId="53" customBuiltin="true"/>
    <cellStyle name="Porcentual 4 3" xfId="474" builtinId="53" customBuiltin="true"/>
    <cellStyle name="Porcentual 5" xfId="475" builtinId="53" customBuiltin="true"/>
    <cellStyle name="Porcentual 5 2" xfId="476" builtinId="53" customBuiltin="true"/>
    <cellStyle name="Porcentual 5 3" xfId="477" builtinId="53" customBuiltin="true"/>
    <cellStyle name="Porcentual 6" xfId="478" builtinId="53" customBuiltin="true"/>
    <cellStyle name="Porcentual 6 2" xfId="479" builtinId="53" customBuiltin="true"/>
    <cellStyle name="Porcentual 6 3" xfId="480" builtinId="53" customBuiltin="true"/>
    <cellStyle name="Porcentual 6 4" xfId="481" builtinId="53" customBuiltin="true"/>
    <cellStyle name="Porcentual 6 4 2" xfId="482" builtinId="53" customBuiltin="true"/>
    <cellStyle name="Porcentual 6 4 3" xfId="483" builtinId="53" customBuiltin="true"/>
    <cellStyle name="Porcentual 6 5" xfId="484" builtinId="53" customBuiltin="true"/>
    <cellStyle name="Porcentual 6 6" xfId="485" builtinId="53" customBuiltin="true"/>
    <cellStyle name="Porcentual 7" xfId="486" builtinId="53" customBuiltin="true"/>
    <cellStyle name="Porcentual 7 2" xfId="487" builtinId="53" customBuiltin="true"/>
    <cellStyle name="Porcentual 7 3" xfId="488" builtinId="53" customBuiltin="true"/>
    <cellStyle name="Porcentual 7 4" xfId="489" builtinId="53" customBuiltin="true"/>
    <cellStyle name="Porcentual 7 5" xfId="490" builtinId="53" customBuiltin="true"/>
    <cellStyle name="Porcentual 7 6" xfId="491" builtinId="53" customBuiltin="true"/>
    <cellStyle name="Porcentual 8" xfId="492" builtinId="53" customBuiltin="true"/>
    <cellStyle name="Porcentual 8 10" xfId="493" builtinId="53" customBuiltin="true"/>
    <cellStyle name="Porcentual 8 11" xfId="494" builtinId="53" customBuiltin="true"/>
    <cellStyle name="Porcentual 8 2" xfId="495" builtinId="53" customBuiltin="true"/>
    <cellStyle name="Porcentual 8 3" xfId="496" builtinId="53" customBuiltin="true"/>
    <cellStyle name="Porcentual 8 3 2" xfId="497" builtinId="53" customBuiltin="true"/>
    <cellStyle name="Porcentual 8 4" xfId="498" builtinId="53" customBuiltin="true"/>
    <cellStyle name="Porcentual 8 5" xfId="499" builtinId="53" customBuiltin="true"/>
    <cellStyle name="Porcentual 8 6" xfId="500" builtinId="53" customBuiltin="true"/>
    <cellStyle name="Porcentual 8 7" xfId="501" builtinId="53" customBuiltin="true"/>
    <cellStyle name="Porcentual 8 7 2" xfId="502" builtinId="53" customBuiltin="true"/>
    <cellStyle name="Porcentual 8 7 3" xfId="503" builtinId="53" customBuiltin="true"/>
    <cellStyle name="Porcentual 8 8" xfId="504" builtinId="53" customBuiltin="true"/>
    <cellStyle name="Porcentual 8 9" xfId="505" builtinId="53" customBuiltin="true"/>
    <cellStyle name="Porcentual 9" xfId="506" builtinId="53" customBuiltin="true"/>
    <cellStyle name="Porcentual 9 2" xfId="507" builtinId="53" customBuiltin="true"/>
    <cellStyle name="Salida 2" xfId="508" builtinId="53" customBuiltin="true"/>
    <cellStyle name="TableStyleLight1" xfId="509" builtinId="53" customBuiltin="true"/>
    <cellStyle name="Texto de advertencia 2" xfId="510" builtinId="53" customBuiltin="true"/>
    <cellStyle name="Texto explicativo 2" xfId="511" builtinId="53" customBuiltin="true"/>
    <cellStyle name="Title" xfId="512" builtinId="53" customBuiltin="true"/>
    <cellStyle name="Total 2" xfId="513" builtinId="53" customBuiltin="true"/>
    <cellStyle name="Título 1 2" xfId="514" builtinId="53" customBuiltin="true"/>
    <cellStyle name="Título 2 2" xfId="515" builtinId="53" customBuiltin="true"/>
    <cellStyle name="Título 3 2" xfId="516" builtinId="53" customBuiltin="true"/>
    <cellStyle name="Título 3 3" xfId="517" builtinId="53" customBuiltin="true"/>
    <cellStyle name="Título 3 4" xfId="518" builtinId="53" customBuiltin="true"/>
    <cellStyle name="Título 3 5" xfId="519" builtinId="53" customBuiltin="true"/>
    <cellStyle name="Título 3 6" xfId="520" builtinId="53" customBuiltin="true"/>
    <cellStyle name="Título 3 7" xfId="521" builtinId="53" customBuiltin="true"/>
    <cellStyle name="Título 3 8" xfId="522" builtinId="53" customBuiltin="true"/>
    <cellStyle name="Título 3 9" xfId="523" builtinId="53" customBuiltin="true"/>
    <cellStyle name="Título 4" xfId="524" builtinId="53" customBuiltin="true"/>
    <cellStyle name="Warning Text" xfId="525" builtinId="53" customBuiltin="true"/>
    <cellStyle name="Énfasis1 2" xfId="526" builtinId="53" customBuiltin="true"/>
    <cellStyle name="Énfasis2 2" xfId="527" builtinId="53" customBuiltin="true"/>
    <cellStyle name="Énfasis3 2" xfId="528" builtinId="53" customBuiltin="true"/>
    <cellStyle name="Énfasis4 2" xfId="529" builtinId="53" customBuiltin="true"/>
    <cellStyle name="Énfasis5 2" xfId="530" builtinId="53" customBuiltin="true"/>
    <cellStyle name="Énfasis6 2" xfId="531" builtinId="53" customBuiltin="true"/>
  </cellStyles>
  <colors>
    <indexedColors>
      <rgbColor rgb="FF000000"/>
      <rgbColor rgb="FFFFFFFF"/>
      <rgbColor rgb="FFFF0000"/>
      <rgbColor rgb="FFBFD2E2"/>
      <rgbColor rgb="FFE7E7E7"/>
      <rgbColor rgb="FFD7E4BD"/>
      <rgbColor rgb="FFFF00FF"/>
      <rgbColor rgb="FFB7DEE8"/>
      <rgbColor rgb="FFF2DCDB"/>
      <rgbColor rgb="FF008000"/>
      <rgbColor rgb="FF000080"/>
      <rgbColor rgb="FF77933C"/>
      <rgbColor rgb="FF800080"/>
      <rgbColor rgb="FF008080"/>
      <rgbColor rgb="FFC0C0C0"/>
      <rgbColor rgb="FF808080"/>
      <rgbColor rgb="FF93B1CD"/>
      <rgbColor rgb="FF993364"/>
      <rgbColor rgb="FFFFFFCC"/>
      <rgbColor rgb="FFCCFFFF"/>
      <rgbColor rgb="FF660066"/>
      <rgbColor rgb="FFFF8080"/>
      <rgbColor rgb="FF0066CC"/>
      <rgbColor rgb="FFCCCCFF"/>
      <rgbColor rgb="FFF2F1F1"/>
      <rgbColor rgb="FFE6B9B8"/>
      <rgbColor rgb="FFFDEADA"/>
      <rgbColor rgb="FFB9CDE5"/>
      <rgbColor rgb="FFDFDFDF"/>
      <rgbColor rgb="FFDCE6F2"/>
      <rgbColor rgb="FF878787"/>
      <rgbColor rgb="FFEBF1DE"/>
      <rgbColor rgb="FFA2C4E0"/>
      <rgbColor rgb="FFDBEEF4"/>
      <rgbColor rgb="FFCCFFCC"/>
      <rgbColor rgb="FFFFFF99"/>
      <rgbColor rgb="FF99CCFF"/>
      <rgbColor rgb="FFFF99CC"/>
      <rgbColor rgb="FFCCC1DA"/>
      <rgbColor rgb="FFFFCC99"/>
      <rgbColor rgb="FF4F81BD"/>
      <rgbColor rgb="FF33CCCC"/>
      <rgbColor rgb="FFB2B2B2"/>
      <rgbColor rgb="FFFCD5B5"/>
      <rgbColor rgb="FFFF9900"/>
      <rgbColor rgb="FFFF6600"/>
      <rgbColor rgb="FF646699"/>
      <rgbColor rgb="FF969696"/>
      <rgbColor rgb="FFE6E0EC"/>
      <rgbColor rgb="FF339966"/>
      <rgbColor rgb="FF141312"/>
      <rgbColor rgb="FFCCCCCC"/>
      <rgbColor rgb="FF993300"/>
      <rgbColor rgb="FFC0504D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EJECUCION PRESUPUESTARIA, REGIONES DE SALUD 
A   JUNIO   2017</a:t>
            </a:r>
          </a:p>
        </c:rich>
      </c:tx>
      <c:overlay val="0"/>
    </c:title>
    <c:autoTitleDeleted val="0"/>
    <c:view3D>
      <c:rotX val="15"/>
      <c:rotY val="20"/>
      <c:rAngAx val="1"/>
      <c:perspective val="30"/>
    </c:view3D>
    <c:floor>
      <c:spPr>
        <a:solidFill>
          <a:srgbClr val="e7e7e7"/>
        </a:solidFill>
        <a:ln w="9360">
          <a:solidFill>
            <a:srgbClr val="878787"/>
          </a:solidFill>
          <a:round/>
        </a:ln>
      </c:spPr>
    </c:floor>
    <c:backWall>
      <c:spPr>
        <a:solidFill>
          <a:srgbClr val="e7e7e7"/>
        </a:solidFill>
        <a:ln w="9360">
          <a:solidFill>
            <a:srgbClr val="878787"/>
          </a:solidFill>
          <a:round/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REGIONES!$C$121</c:f>
              <c:strCache>
                <c:ptCount val="1"/>
                <c:pt idx="0">
                  <c:v>Presupuesto Modificado</c:v>
                </c:pt>
              </c:strCache>
            </c:strRef>
          </c:tx>
          <c:spPr>
            <a:solidFill>
              <a:srgbClr val="4f81bd"/>
            </a:solidFill>
            <a:ln w="9360">
              <a:solidFill>
                <a:srgbClr val="365c89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REGIONES!$B$122:$B$128</c:f>
              <c:strCache>
                <c:ptCount val="7"/>
                <c:pt idx="0">
                  <c:v>REGION OCCIDENTAL</c:v>
                </c:pt>
                <c:pt idx="1">
                  <c:v>REGION CENTRAL</c:v>
                </c:pt>
                <c:pt idx="2">
                  <c:v>REGION METROPOLITANA</c:v>
                </c:pt>
                <c:pt idx="3">
                  <c:v>REGION PARACENTRAL</c:v>
                </c:pt>
                <c:pt idx="4">
                  <c:v>REGION ORIENTAL</c:v>
                </c:pt>
                <c:pt idx="5">
                  <c:v>0216  Redes Integrales e Integradas de Servicios de Salud 2017</c:v>
                </c:pt>
                <c:pt idx="6">
                  <c:v>0217  Fortalecimiento de la Salud de la Mujer - Primer Nivel de Atención 2017</c:v>
                </c:pt>
              </c:strCache>
            </c:strRef>
          </c:cat>
          <c:val>
            <c:numRef>
              <c:f>REGIONES!$C$122:$C$128</c:f>
              <c:numCache>
                <c:formatCode>General</c:formatCode>
                <c:ptCount val="7"/>
                <c:pt idx="0">
                  <c:v>32670202</c:v>
                </c:pt>
                <c:pt idx="1">
                  <c:v>21002930</c:v>
                </c:pt>
                <c:pt idx="2">
                  <c:v>33520596</c:v>
                </c:pt>
                <c:pt idx="3">
                  <c:v>25731198</c:v>
                </c:pt>
                <c:pt idx="4">
                  <c:v>35680807</c:v>
                </c:pt>
                <c:pt idx="5">
                  <c:v>25742461</c:v>
                </c:pt>
                <c:pt idx="6">
                  <c:v>33414</c:v>
                </c:pt>
              </c:numCache>
            </c:numRef>
          </c:val>
        </c:ser>
        <c:ser>
          <c:idx val="1"/>
          <c:order val="1"/>
          <c:tx>
            <c:strRef>
              <c:f>REGIONES!$D$121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c0504d"/>
            </a:solidFill>
            <a:ln w="9360">
              <a:solidFill>
                <a:srgbClr val="8c3734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REGIONES!$B$122:$B$128</c:f>
              <c:strCache>
                <c:ptCount val="7"/>
                <c:pt idx="0">
                  <c:v>REGION OCCIDENTAL</c:v>
                </c:pt>
                <c:pt idx="1">
                  <c:v>REGION CENTRAL</c:v>
                </c:pt>
                <c:pt idx="2">
                  <c:v>REGION METROPOLITANA</c:v>
                </c:pt>
                <c:pt idx="3">
                  <c:v>REGION PARACENTRAL</c:v>
                </c:pt>
                <c:pt idx="4">
                  <c:v>REGION ORIENTAL</c:v>
                </c:pt>
                <c:pt idx="5">
                  <c:v>0216  Redes Integrales e Integradas de Servicios de Salud 2017</c:v>
                </c:pt>
                <c:pt idx="6">
                  <c:v>0217  Fortalecimiento de la Salud de la Mujer - Primer Nivel de Atención 2017</c:v>
                </c:pt>
              </c:strCache>
            </c:strRef>
          </c:cat>
          <c:val>
            <c:numRef>
              <c:f>REGIONES!$D$122:$D$128</c:f>
              <c:numCache>
                <c:formatCode>General</c:formatCode>
                <c:ptCount val="7"/>
                <c:pt idx="0">
                  <c:v>15179421.57</c:v>
                </c:pt>
                <c:pt idx="1">
                  <c:v>9887928.95</c:v>
                </c:pt>
                <c:pt idx="2">
                  <c:v>15347874.09</c:v>
                </c:pt>
                <c:pt idx="3">
                  <c:v>11861977.1</c:v>
                </c:pt>
                <c:pt idx="4">
                  <c:v>16536179.43</c:v>
                </c:pt>
                <c:pt idx="5">
                  <c:v>10540411.84</c:v>
                </c:pt>
                <c:pt idx="6">
                  <c:v>14528.89</c:v>
                </c:pt>
              </c:numCache>
            </c:numRef>
          </c:val>
        </c:ser>
        <c:gapWidth val="150"/>
        <c:shape val="cylinder"/>
        <c:axId val="2820458"/>
        <c:axId val="41922244"/>
        <c:axId val="0"/>
      </c:bar3DChart>
      <c:catAx>
        <c:axId val="282045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1922244"/>
        <c:crosses val="autoZero"/>
        <c:auto val="1"/>
        <c:lblAlgn val="ctr"/>
        <c:lblOffset val="100"/>
      </c:catAx>
      <c:valAx>
        <c:axId val="4192224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2820458"/>
        <c:crosses val="autoZero"/>
      </c:valAx>
      <c:spPr>
        <a:solidFill>
          <a:srgbClr val="e7e7e7"/>
        </a:solidFill>
        <a:ln w="9360">
          <a:solidFill>
            <a:srgbClr val="878787"/>
          </a:solidFill>
          <a:round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gif"/><Relationship Id="rId2" Type="http://schemas.openxmlformats.org/officeDocument/2006/relationships/image" Target="../media/image4.jpeg"/><Relationship Id="rId3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495360</xdr:colOff>
      <xdr:row>0</xdr:row>
      <xdr:rowOff>0</xdr:rowOff>
    </xdr:from>
    <xdr:to>
      <xdr:col>0</xdr:col>
      <xdr:colOff>1495080</xdr:colOff>
      <xdr:row>1</xdr:row>
      <xdr:rowOff>123840</xdr:rowOff>
    </xdr:to>
    <xdr:pic>
      <xdr:nvPicPr>
        <xdr:cNvPr id="0" name="Imagen 3" descr=""/>
        <xdr:cNvPicPr/>
      </xdr:nvPicPr>
      <xdr:blipFill>
        <a:blip r:embed="rId1"/>
        <a:stretch/>
      </xdr:blipFill>
      <xdr:spPr>
        <a:xfrm>
          <a:off x="495360" y="0"/>
          <a:ext cx="999720" cy="286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253440</xdr:colOff>
      <xdr:row>2</xdr:row>
      <xdr:rowOff>161640</xdr:rowOff>
    </xdr:to>
    <xdr:pic>
      <xdr:nvPicPr>
        <xdr:cNvPr id="1" name="2 Imagen" descr=""/>
        <xdr:cNvPicPr/>
      </xdr:nvPicPr>
      <xdr:blipFill>
        <a:blip r:embed="rId2"/>
        <a:stretch/>
      </xdr:blipFill>
      <xdr:spPr>
        <a:xfrm>
          <a:off x="9995400" y="0"/>
          <a:ext cx="1280160" cy="486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1214640</xdr:colOff>
      <xdr:row>129</xdr:row>
      <xdr:rowOff>77040</xdr:rowOff>
    </xdr:from>
    <xdr:to>
      <xdr:col>8</xdr:col>
      <xdr:colOff>383760</xdr:colOff>
      <xdr:row>158</xdr:row>
      <xdr:rowOff>26280</xdr:rowOff>
    </xdr:to>
    <xdr:graphicFrame>
      <xdr:nvGraphicFramePr>
        <xdr:cNvPr id="2" name="3 Gráfico"/>
        <xdr:cNvGraphicFramePr/>
      </xdr:nvGraphicFramePr>
      <xdr:xfrm>
        <a:off x="1214640" y="22390920"/>
        <a:ext cx="10191240" cy="4663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77933C"/>
    <pageSetUpPr fitToPage="false"/>
  </sheetPr>
  <dimension ref="A1:T129"/>
  <sheetViews>
    <sheetView showFormulas="false" showGridLines="true" showRowColHeaders="true" showZeros="true" rightToLeft="false" tabSelected="true" showOutlineSymbols="true" defaultGridColor="true" view="normal" topLeftCell="B133" colorId="64" zoomScale="100" zoomScaleNormal="100" zoomScalePageLayoutView="100" workbookViewId="0">
      <selection pane="topLeft" activeCell="K142" activeCellId="0" sqref="K142"/>
    </sheetView>
  </sheetViews>
  <sheetFormatPr defaultRowHeight="12.8" outlineLevelRow="0" outlineLevelCol="0"/>
  <cols>
    <col collapsed="false" customWidth="true" hidden="false" outlineLevel="0" max="1" min="1" style="1" width="35.43"/>
    <col collapsed="false" customWidth="true" hidden="false" outlineLevel="0" max="2" min="2" style="1" width="46.34"/>
    <col collapsed="false" customWidth="true" hidden="false" outlineLevel="0" max="5" min="3" style="1" width="19.58"/>
    <col collapsed="false" customWidth="true" hidden="false" outlineLevel="0" max="7" min="6" style="1" width="18.17"/>
    <col collapsed="false" customWidth="true" hidden="false" outlineLevel="0" max="8" min="8" style="2" width="18.17"/>
    <col collapsed="false" customWidth="true" hidden="false" outlineLevel="0" max="9" min="9" style="3" width="11.3"/>
    <col collapsed="false" customWidth="true" hidden="false" outlineLevel="0" max="1025" min="10" style="1" width="14.38"/>
  </cols>
  <sheetData>
    <row r="1" customFormat="false" ht="12.8" hidden="false" customHeight="false" outlineLevel="0" collapsed="false">
      <c r="A1" s="4" t="s">
        <v>0</v>
      </c>
      <c r="B1" s="4"/>
      <c r="C1" s="4"/>
      <c r="D1" s="4"/>
    </row>
    <row r="2" customFormat="false" ht="12.8" hidden="false" customHeight="false" outlineLevel="0" collapsed="false">
      <c r="A2" s="4"/>
      <c r="B2" s="4"/>
      <c r="C2" s="4"/>
      <c r="D2" s="4"/>
    </row>
    <row r="3" customFormat="false" ht="12.8" hidden="false" customHeight="false" outlineLevel="0" collapsed="false">
      <c r="A3" s="5" t="s">
        <v>1</v>
      </c>
      <c r="B3" s="4"/>
      <c r="C3" s="6"/>
      <c r="D3" s="6"/>
    </row>
    <row r="4" customFormat="false" ht="12.8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</row>
    <row r="5" customFormat="false" ht="12.8" hidden="false" customHeight="false" outlineLevel="0" collapsed="false">
      <c r="A5" s="5"/>
      <c r="B5" s="4"/>
      <c r="C5" s="6"/>
      <c r="D5" s="6"/>
    </row>
    <row r="6" customFormat="false" ht="30.7" hidden="false" customHeight="false" outlineLevel="0" collapsed="false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</row>
    <row r="7" customFormat="false" ht="12.8" hidden="false" customHeight="false" outlineLevel="0" collapsed="false">
      <c r="A7" s="8"/>
      <c r="B7" s="8"/>
      <c r="C7" s="8" t="n">
        <v>1</v>
      </c>
      <c r="D7" s="8" t="n">
        <v>2</v>
      </c>
      <c r="E7" s="8" t="s">
        <v>12</v>
      </c>
      <c r="F7" s="8" t="n">
        <v>4</v>
      </c>
      <c r="G7" s="8" t="n">
        <v>5</v>
      </c>
      <c r="H7" s="8" t="s">
        <v>13</v>
      </c>
      <c r="I7" s="9" t="s">
        <v>14</v>
      </c>
    </row>
    <row r="8" customFormat="false" ht="12.8" hidden="false" customHeight="true" outlineLevel="0" collapsed="false">
      <c r="A8" s="10" t="s">
        <v>15</v>
      </c>
      <c r="B8" s="11" t="s">
        <v>16</v>
      </c>
      <c r="C8" s="12" t="n">
        <v>4978915</v>
      </c>
      <c r="D8" s="12" t="n">
        <v>172737</v>
      </c>
      <c r="E8" s="12" t="n">
        <v>5151652</v>
      </c>
      <c r="F8" s="12" t="n">
        <v>2394971.53</v>
      </c>
      <c r="G8" s="12" t="n">
        <v>2394662.09</v>
      </c>
      <c r="H8" s="12" t="n">
        <f aca="false">+E8-G8</f>
        <v>2756989.91</v>
      </c>
      <c r="I8" s="13" t="n">
        <f aca="false">+G8/E8</f>
        <v>0.464833822237993</v>
      </c>
    </row>
    <row r="9" customFormat="false" ht="12.8" hidden="false" customHeight="false" outlineLevel="0" collapsed="false">
      <c r="A9" s="10"/>
      <c r="B9" s="11" t="s">
        <v>17</v>
      </c>
      <c r="C9" s="12" t="n">
        <v>611990</v>
      </c>
      <c r="D9" s="12" t="n">
        <v>0</v>
      </c>
      <c r="E9" s="12" t="n">
        <v>611990</v>
      </c>
      <c r="F9" s="12" t="n">
        <v>317331.33</v>
      </c>
      <c r="G9" s="12" t="n">
        <v>286571.87</v>
      </c>
      <c r="H9" s="12" t="n">
        <f aca="false">+E9-G9</f>
        <v>325418.13</v>
      </c>
      <c r="I9" s="13" t="n">
        <f aca="false">+G9/E9</f>
        <v>0.468262340887923</v>
      </c>
    </row>
    <row r="10" customFormat="false" ht="12.8" hidden="false" customHeight="false" outlineLevel="0" collapsed="false">
      <c r="A10" s="10"/>
      <c r="B10" s="11" t="s">
        <v>18</v>
      </c>
      <c r="C10" s="12" t="n">
        <v>36500</v>
      </c>
      <c r="D10" s="12" t="n">
        <v>0</v>
      </c>
      <c r="E10" s="12" t="n">
        <v>36500</v>
      </c>
      <c r="F10" s="12" t="n">
        <v>11573.93</v>
      </c>
      <c r="G10" s="12" t="n">
        <v>11415.46</v>
      </c>
      <c r="H10" s="12" t="n">
        <f aca="false">+E10-G10</f>
        <v>25084.54</v>
      </c>
      <c r="I10" s="13" t="n">
        <f aca="false">+G10/E10</f>
        <v>0.312752328767123</v>
      </c>
    </row>
    <row r="11" customFormat="false" ht="12.8" hidden="false" customHeight="false" outlineLevel="0" collapsed="false">
      <c r="A11" s="10"/>
      <c r="B11" s="14" t="s">
        <v>19</v>
      </c>
      <c r="C11" s="15" t="n">
        <v>5627405</v>
      </c>
      <c r="D11" s="15" t="n">
        <v>172737</v>
      </c>
      <c r="E11" s="15" t="n">
        <v>5800142</v>
      </c>
      <c r="F11" s="15" t="n">
        <v>2723876.79</v>
      </c>
      <c r="G11" s="15" t="n">
        <v>2692649.42</v>
      </c>
      <c r="H11" s="15" t="n">
        <f aca="false">+E11-G11</f>
        <v>3107492.58</v>
      </c>
      <c r="I11" s="16" t="n">
        <f aca="false">+G11/E11</f>
        <v>0.464238534160026</v>
      </c>
    </row>
    <row r="12" customFormat="false" ht="12.8" hidden="false" customHeight="true" outlineLevel="0" collapsed="false">
      <c r="A12" s="10" t="s">
        <v>20</v>
      </c>
      <c r="B12" s="11" t="s">
        <v>16</v>
      </c>
      <c r="C12" s="12" t="n">
        <v>23006765</v>
      </c>
      <c r="D12" s="12" t="n">
        <v>616175</v>
      </c>
      <c r="E12" s="12" t="n">
        <v>23622940</v>
      </c>
      <c r="F12" s="12" t="n">
        <v>11006855.19</v>
      </c>
      <c r="G12" s="12" t="n">
        <v>11005176.32</v>
      </c>
      <c r="H12" s="12" t="n">
        <f aca="false">+E12-G12</f>
        <v>12617763.68</v>
      </c>
      <c r="I12" s="13" t="n">
        <f aca="false">+G12/E12</f>
        <v>0.465868190834841</v>
      </c>
    </row>
    <row r="13" customFormat="false" ht="12.8" hidden="false" customHeight="false" outlineLevel="0" collapsed="false">
      <c r="A13" s="10"/>
      <c r="B13" s="11" t="s">
        <v>17</v>
      </c>
      <c r="C13" s="12" t="n">
        <v>4017865</v>
      </c>
      <c r="D13" s="12" t="n">
        <v>-3581520</v>
      </c>
      <c r="E13" s="12" t="n">
        <v>436345</v>
      </c>
      <c r="F13" s="12" t="n">
        <v>291448.57</v>
      </c>
      <c r="G13" s="12" t="n">
        <v>218165.09</v>
      </c>
      <c r="H13" s="12" t="n">
        <f aca="false">+E13-G13</f>
        <v>218179.91</v>
      </c>
      <c r="I13" s="13" t="n">
        <f aca="false">+G13/E13</f>
        <v>0.499983018024728</v>
      </c>
    </row>
    <row r="14" customFormat="false" ht="12.8" hidden="false" customHeight="false" outlineLevel="0" collapsed="false">
      <c r="A14" s="10"/>
      <c r="B14" s="14" t="s">
        <v>19</v>
      </c>
      <c r="C14" s="15" t="n">
        <v>27024630</v>
      </c>
      <c r="D14" s="15" t="n">
        <v>-2965345</v>
      </c>
      <c r="E14" s="15" t="n">
        <v>24059285</v>
      </c>
      <c r="F14" s="15" t="n">
        <v>11298303.76</v>
      </c>
      <c r="G14" s="15" t="n">
        <v>11223341.41</v>
      </c>
      <c r="H14" s="15" t="n">
        <f aca="false">+E14-G14</f>
        <v>12835943.59</v>
      </c>
      <c r="I14" s="16" t="n">
        <f aca="false">+G14/E14</f>
        <v>0.466486905575124</v>
      </c>
    </row>
    <row r="15" customFormat="false" ht="12.8" hidden="false" customHeight="true" outlineLevel="0" collapsed="false">
      <c r="A15" s="10" t="s">
        <v>21</v>
      </c>
      <c r="B15" s="11" t="s">
        <v>16</v>
      </c>
      <c r="C15" s="12" t="n">
        <v>2607445</v>
      </c>
      <c r="D15" s="12" t="n">
        <v>88330</v>
      </c>
      <c r="E15" s="12" t="n">
        <v>2695775</v>
      </c>
      <c r="F15" s="12" t="n">
        <v>1214610.76</v>
      </c>
      <c r="G15" s="12" t="n">
        <v>1214610.76</v>
      </c>
      <c r="H15" s="12" t="n">
        <f aca="false">+E15-G15</f>
        <v>1481164.24</v>
      </c>
      <c r="I15" s="13" t="n">
        <f aca="false">+G15/E15</f>
        <v>0.450560881379195</v>
      </c>
    </row>
    <row r="16" customFormat="false" ht="12.8" hidden="false" customHeight="false" outlineLevel="0" collapsed="false">
      <c r="A16" s="10"/>
      <c r="B16" s="11" t="s">
        <v>17</v>
      </c>
      <c r="C16" s="12" t="n">
        <v>115000</v>
      </c>
      <c r="D16" s="12" t="n">
        <v>-1579.38</v>
      </c>
      <c r="E16" s="12" t="n">
        <v>113420.62</v>
      </c>
      <c r="F16" s="12" t="n">
        <v>47280.62</v>
      </c>
      <c r="G16" s="12" t="n">
        <v>47240.6</v>
      </c>
      <c r="H16" s="12" t="n">
        <f aca="false">+E16-G16</f>
        <v>66180.02</v>
      </c>
      <c r="I16" s="13" t="n">
        <f aca="false">+G16/E16</f>
        <v>0.416508038838088</v>
      </c>
    </row>
    <row r="17" customFormat="false" ht="12.8" hidden="false" customHeight="false" outlineLevel="0" collapsed="false">
      <c r="A17" s="10"/>
      <c r="B17" s="11" t="s">
        <v>22</v>
      </c>
      <c r="C17" s="12" t="n">
        <v>0</v>
      </c>
      <c r="D17" s="12" t="n">
        <v>1579.38</v>
      </c>
      <c r="E17" s="12" t="n">
        <v>1579.38</v>
      </c>
      <c r="F17" s="12" t="n">
        <v>1579.38</v>
      </c>
      <c r="G17" s="12" t="n">
        <v>1579.38</v>
      </c>
      <c r="H17" s="12" t="n">
        <f aca="false">+E17-G17</f>
        <v>0</v>
      </c>
      <c r="I17" s="13" t="n">
        <f aca="false">+G17/E17</f>
        <v>1</v>
      </c>
    </row>
    <row r="18" customFormat="false" ht="12.8" hidden="false" customHeight="false" outlineLevel="0" collapsed="false">
      <c r="A18" s="10"/>
      <c r="B18" s="14" t="s">
        <v>19</v>
      </c>
      <c r="C18" s="15" t="n">
        <v>2722445</v>
      </c>
      <c r="D18" s="15" t="n">
        <v>88330</v>
      </c>
      <c r="E18" s="15" t="n">
        <v>2810775</v>
      </c>
      <c r="F18" s="15" t="n">
        <v>1263470.76</v>
      </c>
      <c r="G18" s="15" t="n">
        <v>1263430.74</v>
      </c>
      <c r="H18" s="15" t="n">
        <f aca="false">+E18-G18</f>
        <v>1547344.26</v>
      </c>
      <c r="I18" s="16" t="n">
        <f aca="false">+G18/E18</f>
        <v>0.449495509245671</v>
      </c>
    </row>
    <row r="19" customFormat="false" ht="12.8" hidden="false" customHeight="true" outlineLevel="0" collapsed="false">
      <c r="A19" s="10" t="s">
        <v>23</v>
      </c>
      <c r="B19" s="11" t="s">
        <v>16</v>
      </c>
      <c r="C19" s="12" t="n">
        <v>30593125</v>
      </c>
      <c r="D19" s="12" t="n">
        <v>877242</v>
      </c>
      <c r="E19" s="12" t="n">
        <v>31470367</v>
      </c>
      <c r="F19" s="12" t="n">
        <v>14616437.48</v>
      </c>
      <c r="G19" s="12" t="n">
        <v>14614449.17</v>
      </c>
      <c r="H19" s="12" t="n">
        <f aca="false">+E19-G19</f>
        <v>16855917.83</v>
      </c>
      <c r="I19" s="13" t="n">
        <f aca="false">+G19/E19</f>
        <v>0.464387630751176</v>
      </c>
    </row>
    <row r="20" customFormat="false" ht="12.8" hidden="false" customHeight="false" outlineLevel="0" collapsed="false">
      <c r="A20" s="10"/>
      <c r="B20" s="11" t="s">
        <v>17</v>
      </c>
      <c r="C20" s="12" t="n">
        <v>4744855</v>
      </c>
      <c r="D20" s="12" t="n">
        <v>-3583099.38</v>
      </c>
      <c r="E20" s="12" t="n">
        <v>1161755.62</v>
      </c>
      <c r="F20" s="12" t="n">
        <v>656060.52</v>
      </c>
      <c r="G20" s="12" t="n">
        <v>551977.56</v>
      </c>
      <c r="H20" s="12" t="n">
        <f aca="false">+E20-G20</f>
        <v>609778.06</v>
      </c>
      <c r="I20" s="13" t="n">
        <f aca="false">+G20/E20</f>
        <v>0.475123640891016</v>
      </c>
    </row>
    <row r="21" customFormat="false" ht="12.8" hidden="false" customHeight="false" outlineLevel="0" collapsed="false">
      <c r="A21" s="10"/>
      <c r="B21" s="11" t="s">
        <v>18</v>
      </c>
      <c r="C21" s="12" t="n">
        <v>36500</v>
      </c>
      <c r="D21" s="12" t="n">
        <v>0</v>
      </c>
      <c r="E21" s="12" t="n">
        <v>36500</v>
      </c>
      <c r="F21" s="12" t="n">
        <v>11573.93</v>
      </c>
      <c r="G21" s="12" t="n">
        <v>11415.46</v>
      </c>
      <c r="H21" s="12" t="n">
        <f aca="false">+E21-G21</f>
        <v>25084.54</v>
      </c>
      <c r="I21" s="13" t="n">
        <f aca="false">+G21/E21</f>
        <v>0.312752328767123</v>
      </c>
    </row>
    <row r="22" customFormat="false" ht="12.8" hidden="false" customHeight="false" outlineLevel="0" collapsed="false">
      <c r="A22" s="10"/>
      <c r="B22" s="11" t="s">
        <v>22</v>
      </c>
      <c r="C22" s="12" t="n">
        <v>0</v>
      </c>
      <c r="D22" s="12" t="n">
        <v>1579.38</v>
      </c>
      <c r="E22" s="12" t="n">
        <v>1579.38</v>
      </c>
      <c r="F22" s="12" t="n">
        <v>1579.38</v>
      </c>
      <c r="G22" s="12" t="n">
        <v>1579.38</v>
      </c>
      <c r="H22" s="12" t="n">
        <f aca="false">+E22-G22</f>
        <v>0</v>
      </c>
      <c r="I22" s="13" t="n">
        <f aca="false">+G22/E22</f>
        <v>1</v>
      </c>
    </row>
    <row r="23" customFormat="false" ht="12.8" hidden="false" customHeight="false" outlineLevel="0" collapsed="false">
      <c r="A23" s="10"/>
      <c r="B23" s="14" t="s">
        <v>19</v>
      </c>
      <c r="C23" s="15" t="n">
        <v>35374480</v>
      </c>
      <c r="D23" s="15" t="n">
        <v>-2704278</v>
      </c>
      <c r="E23" s="15" t="n">
        <v>32670202</v>
      </c>
      <c r="F23" s="15" t="n">
        <v>15285651.31</v>
      </c>
      <c r="G23" s="15" t="n">
        <v>15179421.57</v>
      </c>
      <c r="H23" s="15" t="n">
        <f aca="false">+E23-G23</f>
        <v>17490780.43</v>
      </c>
      <c r="I23" s="16" t="n">
        <f aca="false">+G23/E23</f>
        <v>0.46462588661068</v>
      </c>
    </row>
    <row r="24" customFormat="false" ht="12.8" hidden="false" customHeight="true" outlineLevel="0" collapsed="false">
      <c r="A24" s="10" t="s">
        <v>24</v>
      </c>
      <c r="B24" s="11" t="s">
        <v>16</v>
      </c>
      <c r="C24" s="12" t="n">
        <v>3426135</v>
      </c>
      <c r="D24" s="12" t="n">
        <v>96588</v>
      </c>
      <c r="E24" s="12" t="n">
        <v>3522723</v>
      </c>
      <c r="F24" s="12" t="n">
        <v>1634350.1</v>
      </c>
      <c r="G24" s="12" t="n">
        <v>1634350.1</v>
      </c>
      <c r="H24" s="12" t="n">
        <f aca="false">+E24-G24</f>
        <v>1888372.9</v>
      </c>
      <c r="I24" s="13" t="n">
        <f aca="false">+G24/E24</f>
        <v>0.463945107236646</v>
      </c>
    </row>
    <row r="25" customFormat="false" ht="12.8" hidden="false" customHeight="false" outlineLevel="0" collapsed="false">
      <c r="A25" s="10"/>
      <c r="B25" s="11" t="s">
        <v>17</v>
      </c>
      <c r="C25" s="12" t="n">
        <v>497255</v>
      </c>
      <c r="D25" s="12" t="n">
        <v>0</v>
      </c>
      <c r="E25" s="12" t="n">
        <v>497255</v>
      </c>
      <c r="F25" s="12" t="n">
        <v>265928.21</v>
      </c>
      <c r="G25" s="12" t="n">
        <v>238615.42</v>
      </c>
      <c r="H25" s="12" t="n">
        <f aca="false">+E25-G25</f>
        <v>258639.58</v>
      </c>
      <c r="I25" s="13" t="n">
        <f aca="false">+G25/E25</f>
        <v>0.479865300499744</v>
      </c>
    </row>
    <row r="26" customFormat="false" ht="12.8" hidden="false" customHeight="false" outlineLevel="0" collapsed="false">
      <c r="A26" s="10"/>
      <c r="B26" s="11" t="s">
        <v>18</v>
      </c>
      <c r="C26" s="12" t="n">
        <v>14200</v>
      </c>
      <c r="D26" s="12" t="n">
        <v>0</v>
      </c>
      <c r="E26" s="12" t="n">
        <v>14200</v>
      </c>
      <c r="F26" s="12" t="n">
        <v>5538.65</v>
      </c>
      <c r="G26" s="12" t="n">
        <v>4885.54</v>
      </c>
      <c r="H26" s="12" t="n">
        <f aca="false">+E26-G26</f>
        <v>9314.46</v>
      </c>
      <c r="I26" s="13" t="n">
        <f aca="false">+G26/E26</f>
        <v>0.344052112676056</v>
      </c>
    </row>
    <row r="27" customFormat="false" ht="12.8" hidden="false" customHeight="false" outlineLevel="0" collapsed="false">
      <c r="A27" s="10"/>
      <c r="B27" s="14" t="s">
        <v>19</v>
      </c>
      <c r="C27" s="15" t="n">
        <v>3937590</v>
      </c>
      <c r="D27" s="15" t="n">
        <v>96588</v>
      </c>
      <c r="E27" s="15" t="n">
        <v>4034178</v>
      </c>
      <c r="F27" s="15" t="n">
        <v>1905816.96</v>
      </c>
      <c r="G27" s="15" t="n">
        <v>1877851.06</v>
      </c>
      <c r="H27" s="15" t="n">
        <f aca="false">+E27-G27</f>
        <v>2156326.94</v>
      </c>
      <c r="I27" s="16" t="n">
        <f aca="false">+G27/E27</f>
        <v>0.4654854247879</v>
      </c>
    </row>
    <row r="28" customFormat="false" ht="12.8" hidden="false" customHeight="true" outlineLevel="0" collapsed="false">
      <c r="A28" s="10" t="s">
        <v>25</v>
      </c>
      <c r="B28" s="11" t="s">
        <v>16</v>
      </c>
      <c r="C28" s="12" t="n">
        <v>14402075</v>
      </c>
      <c r="D28" s="12" t="n">
        <v>355922</v>
      </c>
      <c r="E28" s="12" t="n">
        <v>14757997</v>
      </c>
      <c r="F28" s="12" t="n">
        <v>6974763.85</v>
      </c>
      <c r="G28" s="12" t="n">
        <v>6974365.73</v>
      </c>
      <c r="H28" s="12" t="n">
        <f aca="false">+E28-G28</f>
        <v>7783631.27</v>
      </c>
      <c r="I28" s="13" t="n">
        <f aca="false">+G28/E28</f>
        <v>0.472582134960456</v>
      </c>
    </row>
    <row r="29" customFormat="false" ht="12.8" hidden="false" customHeight="false" outlineLevel="0" collapsed="false">
      <c r="A29" s="10"/>
      <c r="B29" s="11" t="s">
        <v>17</v>
      </c>
      <c r="C29" s="12" t="n">
        <v>2521120</v>
      </c>
      <c r="D29" s="12" t="n">
        <v>-2203762</v>
      </c>
      <c r="E29" s="12" t="n">
        <v>317358</v>
      </c>
      <c r="F29" s="12" t="n">
        <v>309202.34</v>
      </c>
      <c r="G29" s="12" t="n">
        <v>202493.31</v>
      </c>
      <c r="H29" s="12" t="n">
        <f aca="false">+E29-G29</f>
        <v>114864.69</v>
      </c>
      <c r="I29" s="13" t="n">
        <f aca="false">+G29/E29</f>
        <v>0.63805957310041</v>
      </c>
    </row>
    <row r="30" customFormat="false" ht="12.8" hidden="false" customHeight="false" outlineLevel="0" collapsed="false">
      <c r="A30" s="10"/>
      <c r="B30" s="14" t="s">
        <v>19</v>
      </c>
      <c r="C30" s="15" t="n">
        <v>16923195</v>
      </c>
      <c r="D30" s="15" t="n">
        <v>-1847840</v>
      </c>
      <c r="E30" s="15" t="n">
        <v>15075355</v>
      </c>
      <c r="F30" s="15" t="n">
        <v>7283966.19</v>
      </c>
      <c r="G30" s="15" t="n">
        <v>7176859.04</v>
      </c>
      <c r="H30" s="15" t="n">
        <f aca="false">+E30-G30</f>
        <v>7898495.96</v>
      </c>
      <c r="I30" s="16" t="n">
        <f aca="false">+G30/E30</f>
        <v>0.476065674075337</v>
      </c>
    </row>
    <row r="31" customFormat="false" ht="12.8" hidden="false" customHeight="true" outlineLevel="0" collapsed="false">
      <c r="A31" s="10" t="s">
        <v>26</v>
      </c>
      <c r="B31" s="11" t="s">
        <v>16</v>
      </c>
      <c r="C31" s="12" t="n">
        <v>1691245</v>
      </c>
      <c r="D31" s="12" t="n">
        <v>58392</v>
      </c>
      <c r="E31" s="12" t="n">
        <v>1749637</v>
      </c>
      <c r="F31" s="12" t="n">
        <v>810703.21</v>
      </c>
      <c r="G31" s="12" t="n">
        <v>810702.17</v>
      </c>
      <c r="H31" s="12" t="n">
        <f aca="false">+E31-G31</f>
        <v>938934.83</v>
      </c>
      <c r="I31" s="13" t="n">
        <f aca="false">+G31/E31</f>
        <v>0.463354495818275</v>
      </c>
    </row>
    <row r="32" customFormat="false" ht="12.8" hidden="false" customHeight="false" outlineLevel="0" collapsed="false">
      <c r="A32" s="10"/>
      <c r="B32" s="11" t="s">
        <v>17</v>
      </c>
      <c r="C32" s="12" t="n">
        <v>143760</v>
      </c>
      <c r="D32" s="12" t="n">
        <v>0</v>
      </c>
      <c r="E32" s="12" t="n">
        <v>143760</v>
      </c>
      <c r="F32" s="12" t="n">
        <v>70939.84</v>
      </c>
      <c r="G32" s="12" t="n">
        <v>22516.68</v>
      </c>
      <c r="H32" s="12" t="n">
        <f aca="false">+E32-G32</f>
        <v>121243.32</v>
      </c>
      <c r="I32" s="13" t="n">
        <f aca="false">+G32/E32</f>
        <v>0.156626878130217</v>
      </c>
    </row>
    <row r="33" customFormat="false" ht="12.8" hidden="false" customHeight="false" outlineLevel="0" collapsed="false">
      <c r="A33" s="10"/>
      <c r="B33" s="14" t="s">
        <v>19</v>
      </c>
      <c r="C33" s="15" t="n">
        <v>1835005</v>
      </c>
      <c r="D33" s="15" t="n">
        <v>58392</v>
      </c>
      <c r="E33" s="15" t="n">
        <v>1893397</v>
      </c>
      <c r="F33" s="15" t="n">
        <v>881643.05</v>
      </c>
      <c r="G33" s="15" t="n">
        <v>833218.85</v>
      </c>
      <c r="H33" s="15" t="n">
        <f aca="false">+E33-G33</f>
        <v>1060178.15</v>
      </c>
      <c r="I33" s="16" t="n">
        <f aca="false">+G33/E33</f>
        <v>0.440065580541218</v>
      </c>
    </row>
    <row r="34" customFormat="false" ht="12.8" hidden="false" customHeight="true" outlineLevel="0" collapsed="false">
      <c r="A34" s="10" t="s">
        <v>27</v>
      </c>
      <c r="B34" s="11" t="s">
        <v>16</v>
      </c>
      <c r="C34" s="12" t="n">
        <v>19519455</v>
      </c>
      <c r="D34" s="12" t="n">
        <v>510902</v>
      </c>
      <c r="E34" s="12" t="n">
        <v>20030357</v>
      </c>
      <c r="F34" s="12" t="n">
        <v>9419817.16</v>
      </c>
      <c r="G34" s="12" t="n">
        <v>9419418</v>
      </c>
      <c r="H34" s="12" t="n">
        <f aca="false">+E34-G34</f>
        <v>10610939</v>
      </c>
      <c r="I34" s="13" t="n">
        <f aca="false">+G34/E34</f>
        <v>0.470257120230059</v>
      </c>
    </row>
    <row r="35" customFormat="false" ht="12.8" hidden="false" customHeight="false" outlineLevel="0" collapsed="false">
      <c r="A35" s="10"/>
      <c r="B35" s="11" t="s">
        <v>17</v>
      </c>
      <c r="C35" s="12" t="n">
        <v>3162135</v>
      </c>
      <c r="D35" s="12" t="n">
        <v>-2203762</v>
      </c>
      <c r="E35" s="12" t="n">
        <v>958373</v>
      </c>
      <c r="F35" s="12" t="n">
        <v>646070.39</v>
      </c>
      <c r="G35" s="12" t="n">
        <v>463625.41</v>
      </c>
      <c r="H35" s="12" t="n">
        <f aca="false">+E35-G35</f>
        <v>494747.59</v>
      </c>
      <c r="I35" s="13" t="n">
        <f aca="false">+G35/E35</f>
        <v>0.483763012939638</v>
      </c>
    </row>
    <row r="36" customFormat="false" ht="12.8" hidden="false" customHeight="false" outlineLevel="0" collapsed="false">
      <c r="A36" s="10"/>
      <c r="B36" s="11" t="s">
        <v>18</v>
      </c>
      <c r="C36" s="12" t="n">
        <v>14200</v>
      </c>
      <c r="D36" s="12" t="n">
        <v>0</v>
      </c>
      <c r="E36" s="12" t="n">
        <v>14200</v>
      </c>
      <c r="F36" s="12" t="n">
        <v>5538.65</v>
      </c>
      <c r="G36" s="12" t="n">
        <v>4885.54</v>
      </c>
      <c r="H36" s="12" t="n">
        <f aca="false">+E36-G36</f>
        <v>9314.46</v>
      </c>
      <c r="I36" s="13" t="n">
        <f aca="false">+G36/E36</f>
        <v>0.344052112676056</v>
      </c>
    </row>
    <row r="37" customFormat="false" ht="12.8" hidden="false" customHeight="false" outlineLevel="0" collapsed="false">
      <c r="A37" s="10"/>
      <c r="B37" s="14" t="s">
        <v>19</v>
      </c>
      <c r="C37" s="15" t="n">
        <v>22695790</v>
      </c>
      <c r="D37" s="15" t="n">
        <v>-1692860</v>
      </c>
      <c r="E37" s="15" t="n">
        <v>21002930</v>
      </c>
      <c r="F37" s="15" t="n">
        <v>10071426.2</v>
      </c>
      <c r="G37" s="15" t="n">
        <v>9887928.95</v>
      </c>
      <c r="H37" s="15" t="n">
        <f aca="false">+E37-G37</f>
        <v>11115001.05</v>
      </c>
      <c r="I37" s="16" t="n">
        <f aca="false">+G37/E37</f>
        <v>0.470788073378333</v>
      </c>
    </row>
    <row r="38" customFormat="false" ht="12.8" hidden="false" customHeight="true" outlineLevel="0" collapsed="false">
      <c r="A38" s="10" t="s">
        <v>28</v>
      </c>
      <c r="B38" s="11" t="s">
        <v>16</v>
      </c>
      <c r="C38" s="12" t="n">
        <v>5945885</v>
      </c>
      <c r="D38" s="12" t="n">
        <v>284466</v>
      </c>
      <c r="E38" s="12" t="n">
        <v>6230351</v>
      </c>
      <c r="F38" s="12" t="n">
        <v>2866191.86</v>
      </c>
      <c r="G38" s="12" t="n">
        <v>2866191.86</v>
      </c>
      <c r="H38" s="12" t="n">
        <f aca="false">+E38-G38</f>
        <v>3364159.14</v>
      </c>
      <c r="I38" s="13" t="n">
        <f aca="false">+G38/E38</f>
        <v>0.460036980260021</v>
      </c>
    </row>
    <row r="39" customFormat="false" ht="12.8" hidden="false" customHeight="false" outlineLevel="0" collapsed="false">
      <c r="A39" s="10"/>
      <c r="B39" s="11" t="s">
        <v>17</v>
      </c>
      <c r="C39" s="12" t="n">
        <v>438150</v>
      </c>
      <c r="D39" s="12" t="n">
        <v>0</v>
      </c>
      <c r="E39" s="12" t="n">
        <v>438150</v>
      </c>
      <c r="F39" s="12" t="n">
        <v>200003.76</v>
      </c>
      <c r="G39" s="12" t="n">
        <v>194522.93</v>
      </c>
      <c r="H39" s="12" t="n">
        <f aca="false">+E39-G39</f>
        <v>243627.07</v>
      </c>
      <c r="I39" s="13" t="n">
        <f aca="false">+G39/E39</f>
        <v>0.44396423599224</v>
      </c>
    </row>
    <row r="40" customFormat="false" ht="12.8" hidden="false" customHeight="false" outlineLevel="0" collapsed="false">
      <c r="A40" s="10"/>
      <c r="B40" s="11" t="s">
        <v>18</v>
      </c>
      <c r="C40" s="12" t="n">
        <v>65500</v>
      </c>
      <c r="D40" s="12" t="n">
        <v>0</v>
      </c>
      <c r="E40" s="12" t="n">
        <v>65500</v>
      </c>
      <c r="F40" s="12" t="n">
        <v>36784.35</v>
      </c>
      <c r="G40" s="12" t="n">
        <v>28950.04</v>
      </c>
      <c r="H40" s="12" t="n">
        <f aca="false">+E40-G40</f>
        <v>36549.96</v>
      </c>
      <c r="I40" s="13" t="n">
        <f aca="false">+G40/E40</f>
        <v>0.44198534351145</v>
      </c>
    </row>
    <row r="41" customFormat="false" ht="12.8" hidden="false" customHeight="false" outlineLevel="0" collapsed="false">
      <c r="A41" s="10"/>
      <c r="B41" s="14" t="s">
        <v>19</v>
      </c>
      <c r="C41" s="15" t="n">
        <v>6449535</v>
      </c>
      <c r="D41" s="15" t="n">
        <v>284466</v>
      </c>
      <c r="E41" s="15" t="n">
        <v>6734001</v>
      </c>
      <c r="F41" s="15" t="n">
        <v>3102979.97</v>
      </c>
      <c r="G41" s="15" t="n">
        <v>3089664.83</v>
      </c>
      <c r="H41" s="15" t="n">
        <f aca="false">+E41-G41</f>
        <v>3644336.17</v>
      </c>
      <c r="I41" s="16" t="n">
        <f aca="false">+G41/E41</f>
        <v>0.458815617936499</v>
      </c>
    </row>
    <row r="42" customFormat="false" ht="12.8" hidden="false" customHeight="true" outlineLevel="0" collapsed="false">
      <c r="A42" s="10" t="s">
        <v>29</v>
      </c>
      <c r="B42" s="11" t="s">
        <v>16</v>
      </c>
      <c r="C42" s="12" t="n">
        <v>21982265</v>
      </c>
      <c r="D42" s="12" t="n">
        <v>937324</v>
      </c>
      <c r="E42" s="12" t="n">
        <v>22919589</v>
      </c>
      <c r="F42" s="12" t="n">
        <v>10531607.18</v>
      </c>
      <c r="G42" s="12" t="n">
        <v>10531481.08</v>
      </c>
      <c r="H42" s="12" t="n">
        <f aca="false">+E42-G42</f>
        <v>12388107.92</v>
      </c>
      <c r="I42" s="13" t="n">
        <f aca="false">+G42/E42</f>
        <v>0.459496942986194</v>
      </c>
    </row>
    <row r="43" customFormat="false" ht="12.8" hidden="false" customHeight="false" outlineLevel="0" collapsed="false">
      <c r="A43" s="10"/>
      <c r="B43" s="11" t="s">
        <v>17</v>
      </c>
      <c r="C43" s="12" t="n">
        <v>5935665</v>
      </c>
      <c r="D43" s="12" t="n">
        <v>-5093432.24</v>
      </c>
      <c r="E43" s="12" t="n">
        <v>842232.76</v>
      </c>
      <c r="F43" s="12" t="n">
        <v>679515.61</v>
      </c>
      <c r="G43" s="12" t="n">
        <v>473536.56</v>
      </c>
      <c r="H43" s="12" t="n">
        <f aca="false">+E43-G43</f>
        <v>368696.2</v>
      </c>
      <c r="I43" s="13" t="n">
        <f aca="false">+G43/E43</f>
        <v>0.562239540527965</v>
      </c>
    </row>
    <row r="44" customFormat="false" ht="12.8" hidden="false" customHeight="false" outlineLevel="0" collapsed="false">
      <c r="A44" s="10"/>
      <c r="B44" s="11" t="s">
        <v>22</v>
      </c>
      <c r="C44" s="12" t="n">
        <v>0</v>
      </c>
      <c r="D44" s="12" t="n">
        <v>1272.24</v>
      </c>
      <c r="E44" s="12" t="n">
        <v>1272.24</v>
      </c>
      <c r="F44" s="12" t="n">
        <v>1272.24</v>
      </c>
      <c r="G44" s="12" t="n">
        <v>1272.24</v>
      </c>
      <c r="H44" s="12" t="n">
        <f aca="false">+E44-G44</f>
        <v>0</v>
      </c>
      <c r="I44" s="13" t="n">
        <f aca="false">+G44/E44</f>
        <v>1</v>
      </c>
    </row>
    <row r="45" customFormat="false" ht="12.8" hidden="false" customHeight="false" outlineLevel="0" collapsed="false">
      <c r="A45" s="10"/>
      <c r="B45" s="14" t="s">
        <v>19</v>
      </c>
      <c r="C45" s="15" t="n">
        <v>27917930</v>
      </c>
      <c r="D45" s="15" t="n">
        <v>-4154836</v>
      </c>
      <c r="E45" s="15" t="n">
        <v>23763094</v>
      </c>
      <c r="F45" s="15" t="n">
        <v>11212395.03</v>
      </c>
      <c r="G45" s="15" t="n">
        <v>11006289.88</v>
      </c>
      <c r="H45" s="15" t="n">
        <f aca="false">+E45-G45</f>
        <v>12756804.12</v>
      </c>
      <c r="I45" s="16" t="n">
        <f aca="false">+G45/E45</f>
        <v>0.463167375426786</v>
      </c>
    </row>
    <row r="46" customFormat="false" ht="12.8" hidden="false" customHeight="true" outlineLevel="0" collapsed="false">
      <c r="A46" s="10" t="s">
        <v>30</v>
      </c>
      <c r="B46" s="11" t="s">
        <v>16</v>
      </c>
      <c r="C46" s="12" t="n">
        <v>2549900</v>
      </c>
      <c r="D46" s="12" t="n">
        <v>113951</v>
      </c>
      <c r="E46" s="12" t="n">
        <v>2663851</v>
      </c>
      <c r="F46" s="12" t="n">
        <v>1245447.17</v>
      </c>
      <c r="G46" s="12" t="n">
        <v>1244037.06</v>
      </c>
      <c r="H46" s="12" t="n">
        <f aca="false">+E46-G46</f>
        <v>1419813.94</v>
      </c>
      <c r="I46" s="13" t="n">
        <f aca="false">+G46/E46</f>
        <v>0.467006998514557</v>
      </c>
    </row>
    <row r="47" customFormat="false" ht="12.8" hidden="false" customHeight="false" outlineLevel="0" collapsed="false">
      <c r="A47" s="10"/>
      <c r="B47" s="11" t="s">
        <v>17</v>
      </c>
      <c r="C47" s="12" t="n">
        <v>359650</v>
      </c>
      <c r="D47" s="12" t="n">
        <v>0</v>
      </c>
      <c r="E47" s="12" t="n">
        <v>359650</v>
      </c>
      <c r="F47" s="12" t="n">
        <v>8832.32</v>
      </c>
      <c r="G47" s="12" t="n">
        <v>7882.32</v>
      </c>
      <c r="H47" s="12" t="n">
        <f aca="false">+E47-G47</f>
        <v>351767.68</v>
      </c>
      <c r="I47" s="13" t="n">
        <f aca="false">+G47/E47</f>
        <v>0.021916641178924</v>
      </c>
    </row>
    <row r="48" customFormat="false" ht="12.8" hidden="false" customHeight="false" outlineLevel="0" collapsed="false">
      <c r="A48" s="10"/>
      <c r="B48" s="14" t="s">
        <v>19</v>
      </c>
      <c r="C48" s="15" t="n">
        <v>2909550</v>
      </c>
      <c r="D48" s="15" t="n">
        <v>113951</v>
      </c>
      <c r="E48" s="15" t="n">
        <v>3023501</v>
      </c>
      <c r="F48" s="15" t="n">
        <v>1254279.49</v>
      </c>
      <c r="G48" s="15" t="n">
        <v>1251919.38</v>
      </c>
      <c r="H48" s="15" t="n">
        <f aca="false">+E48-G48</f>
        <v>1771581.62</v>
      </c>
      <c r="I48" s="16" t="n">
        <f aca="false">+G48/E48</f>
        <v>0.414062829812194</v>
      </c>
    </row>
    <row r="49" customFormat="false" ht="12.8" hidden="false" customHeight="true" outlineLevel="0" collapsed="false">
      <c r="A49" s="10" t="s">
        <v>31</v>
      </c>
      <c r="B49" s="11" t="s">
        <v>16</v>
      </c>
      <c r="C49" s="12" t="n">
        <v>30478050</v>
      </c>
      <c r="D49" s="12" t="n">
        <v>1335741</v>
      </c>
      <c r="E49" s="12" t="n">
        <v>31813791</v>
      </c>
      <c r="F49" s="12" t="n">
        <v>14643246.21</v>
      </c>
      <c r="G49" s="12" t="n">
        <v>14641710</v>
      </c>
      <c r="H49" s="12" t="n">
        <f aca="false">+E49-G49</f>
        <v>17172081</v>
      </c>
      <c r="I49" s="13" t="n">
        <f aca="false">+G49/E49</f>
        <v>0.460231539208892</v>
      </c>
    </row>
    <row r="50" customFormat="false" ht="12.8" hidden="false" customHeight="false" outlineLevel="0" collapsed="false">
      <c r="A50" s="10"/>
      <c r="B50" s="11" t="s">
        <v>17</v>
      </c>
      <c r="C50" s="12" t="n">
        <v>6733465</v>
      </c>
      <c r="D50" s="12" t="n">
        <v>-5093432.24</v>
      </c>
      <c r="E50" s="12" t="n">
        <v>1640032.76</v>
      </c>
      <c r="F50" s="12" t="n">
        <v>888351.69</v>
      </c>
      <c r="G50" s="12" t="n">
        <v>675941.81</v>
      </c>
      <c r="H50" s="12" t="n">
        <f aca="false">+E50-G50</f>
        <v>964090.95</v>
      </c>
      <c r="I50" s="13" t="n">
        <f aca="false">+G50/E50</f>
        <v>0.41215140726823</v>
      </c>
    </row>
    <row r="51" customFormat="false" ht="12.8" hidden="false" customHeight="false" outlineLevel="0" collapsed="false">
      <c r="A51" s="10"/>
      <c r="B51" s="11" t="s">
        <v>18</v>
      </c>
      <c r="C51" s="12" t="n">
        <v>65500</v>
      </c>
      <c r="D51" s="12" t="n">
        <v>0</v>
      </c>
      <c r="E51" s="12" t="n">
        <v>65500</v>
      </c>
      <c r="F51" s="12" t="n">
        <v>36784.35</v>
      </c>
      <c r="G51" s="12" t="n">
        <v>28950.04</v>
      </c>
      <c r="H51" s="12" t="n">
        <f aca="false">+E51-G51</f>
        <v>36549.96</v>
      </c>
      <c r="I51" s="13" t="n">
        <f aca="false">+G51/E51</f>
        <v>0.44198534351145</v>
      </c>
    </row>
    <row r="52" customFormat="false" ht="12.8" hidden="false" customHeight="false" outlineLevel="0" collapsed="false">
      <c r="A52" s="10"/>
      <c r="B52" s="11" t="s">
        <v>22</v>
      </c>
      <c r="C52" s="12" t="n">
        <v>0</v>
      </c>
      <c r="D52" s="12" t="n">
        <v>1272.24</v>
      </c>
      <c r="E52" s="12" t="n">
        <v>1272.24</v>
      </c>
      <c r="F52" s="12" t="n">
        <v>1272.24</v>
      </c>
      <c r="G52" s="12" t="n">
        <v>1272.24</v>
      </c>
      <c r="H52" s="12" t="n">
        <f aca="false">+E52-G52</f>
        <v>0</v>
      </c>
      <c r="I52" s="13" t="n">
        <f aca="false">+G52/E52</f>
        <v>1</v>
      </c>
    </row>
    <row r="53" customFormat="false" ht="12.8" hidden="false" customHeight="false" outlineLevel="0" collapsed="false">
      <c r="A53" s="10"/>
      <c r="B53" s="14" t="s">
        <v>19</v>
      </c>
      <c r="C53" s="15" t="n">
        <v>37277015</v>
      </c>
      <c r="D53" s="15" t="n">
        <v>-3756419</v>
      </c>
      <c r="E53" s="15" t="n">
        <v>33520596</v>
      </c>
      <c r="F53" s="15" t="n">
        <v>15569654.49</v>
      </c>
      <c r="G53" s="15" t="n">
        <v>15347874.09</v>
      </c>
      <c r="H53" s="15" t="n">
        <f aca="false">+E53-G53</f>
        <v>18172721.91</v>
      </c>
      <c r="I53" s="16" t="n">
        <f aca="false">+G53/E53</f>
        <v>0.457863997704575</v>
      </c>
    </row>
    <row r="54" customFormat="false" ht="12.8" hidden="false" customHeight="true" outlineLevel="0" collapsed="false">
      <c r="A54" s="10" t="s">
        <v>32</v>
      </c>
      <c r="B54" s="11" t="s">
        <v>16</v>
      </c>
      <c r="C54" s="12" t="n">
        <v>4507090</v>
      </c>
      <c r="D54" s="12" t="n">
        <v>120484</v>
      </c>
      <c r="E54" s="12" t="n">
        <v>4627574</v>
      </c>
      <c r="F54" s="12" t="n">
        <v>2117715.72</v>
      </c>
      <c r="G54" s="12" t="n">
        <v>2117149</v>
      </c>
      <c r="H54" s="12" t="n">
        <f aca="false">+E54-G54</f>
        <v>2510425</v>
      </c>
      <c r="I54" s="13" t="n">
        <f aca="false">+G54/E54</f>
        <v>0.457507324572227</v>
      </c>
    </row>
    <row r="55" customFormat="false" ht="12.8" hidden="false" customHeight="false" outlineLevel="0" collapsed="false">
      <c r="A55" s="10"/>
      <c r="B55" s="11" t="s">
        <v>17</v>
      </c>
      <c r="C55" s="12" t="n">
        <v>309615</v>
      </c>
      <c r="D55" s="12" t="n">
        <v>0</v>
      </c>
      <c r="E55" s="12" t="n">
        <v>309615</v>
      </c>
      <c r="F55" s="12" t="n">
        <v>260102.1</v>
      </c>
      <c r="G55" s="12" t="n">
        <v>204594.07</v>
      </c>
      <c r="H55" s="12" t="n">
        <f aca="false">+E55-G55</f>
        <v>105020.93</v>
      </c>
      <c r="I55" s="13" t="n">
        <f aca="false">+G55/E55</f>
        <v>0.660801543852849</v>
      </c>
    </row>
    <row r="56" customFormat="false" ht="12.8" hidden="false" customHeight="false" outlineLevel="0" collapsed="false">
      <c r="A56" s="10"/>
      <c r="B56" s="11" t="s">
        <v>18</v>
      </c>
      <c r="C56" s="12" t="n">
        <v>42000</v>
      </c>
      <c r="D56" s="12" t="n">
        <v>0</v>
      </c>
      <c r="E56" s="12" t="n">
        <v>42000</v>
      </c>
      <c r="F56" s="12" t="n">
        <v>477.19</v>
      </c>
      <c r="G56" s="12" t="n">
        <v>477.19</v>
      </c>
      <c r="H56" s="12" t="n">
        <f aca="false">+E56-G56</f>
        <v>41522.81</v>
      </c>
      <c r="I56" s="13" t="n">
        <f aca="false">+G56/E56</f>
        <v>0.0113616666666667</v>
      </c>
    </row>
    <row r="57" customFormat="false" ht="12.8" hidden="false" customHeight="false" outlineLevel="0" collapsed="false">
      <c r="A57" s="10"/>
      <c r="B57" s="14" t="s">
        <v>19</v>
      </c>
      <c r="C57" s="15" t="n">
        <v>4858705</v>
      </c>
      <c r="D57" s="15" t="n">
        <v>120484</v>
      </c>
      <c r="E57" s="15" t="n">
        <v>4979189</v>
      </c>
      <c r="F57" s="15" t="n">
        <v>2378295.01</v>
      </c>
      <c r="G57" s="15" t="n">
        <v>2322220.26</v>
      </c>
      <c r="H57" s="15" t="n">
        <f aca="false">+E57-G57</f>
        <v>2656968.74</v>
      </c>
      <c r="I57" s="16" t="n">
        <f aca="false">+G57/E57</f>
        <v>0.466385240648628</v>
      </c>
    </row>
    <row r="58" customFormat="false" ht="12.8" hidden="false" customHeight="true" outlineLevel="0" collapsed="false">
      <c r="A58" s="10" t="s">
        <v>33</v>
      </c>
      <c r="B58" s="11" t="s">
        <v>16</v>
      </c>
      <c r="C58" s="12" t="n">
        <v>16663080</v>
      </c>
      <c r="D58" s="12" t="n">
        <v>427085</v>
      </c>
      <c r="E58" s="12" t="n">
        <v>17090165</v>
      </c>
      <c r="F58" s="12" t="n">
        <v>8010957.88</v>
      </c>
      <c r="G58" s="12" t="n">
        <v>8009286.11</v>
      </c>
      <c r="H58" s="12" t="n">
        <f aca="false">+E58-G58</f>
        <v>9080878.89</v>
      </c>
      <c r="I58" s="13" t="n">
        <f aca="false">+G58/E58</f>
        <v>0.468648846280887</v>
      </c>
    </row>
    <row r="59" customFormat="false" ht="12.8" hidden="false" customHeight="false" outlineLevel="0" collapsed="false">
      <c r="A59" s="10"/>
      <c r="B59" s="11" t="s">
        <v>17</v>
      </c>
      <c r="C59" s="12" t="n">
        <v>2660000</v>
      </c>
      <c r="D59" s="12" t="n">
        <v>-2104045.19</v>
      </c>
      <c r="E59" s="12" t="n">
        <v>555954.81</v>
      </c>
      <c r="F59" s="12" t="n">
        <v>318561.75</v>
      </c>
      <c r="G59" s="12" t="n">
        <v>159459.54</v>
      </c>
      <c r="H59" s="12" t="n">
        <f aca="false">+E59-G59</f>
        <v>396495.27</v>
      </c>
      <c r="I59" s="13" t="n">
        <f aca="false">+G59/E59</f>
        <v>0.286821045760896</v>
      </c>
    </row>
    <row r="60" customFormat="false" ht="12.8" hidden="false" customHeight="false" outlineLevel="0" collapsed="false">
      <c r="A60" s="10"/>
      <c r="B60" s="11" t="s">
        <v>22</v>
      </c>
      <c r="C60" s="12" t="n">
        <v>0</v>
      </c>
      <c r="D60" s="12" t="n">
        <v>425.19</v>
      </c>
      <c r="E60" s="12" t="n">
        <v>425.19</v>
      </c>
      <c r="F60" s="12" t="n">
        <v>0</v>
      </c>
      <c r="G60" s="12" t="n">
        <v>0</v>
      </c>
      <c r="H60" s="12" t="n">
        <f aca="false">+E60-G60</f>
        <v>425.19</v>
      </c>
      <c r="I60" s="13" t="n">
        <f aca="false">+G60/E60</f>
        <v>0</v>
      </c>
    </row>
    <row r="61" customFormat="false" ht="12.8" hidden="false" customHeight="false" outlineLevel="0" collapsed="false">
      <c r="A61" s="10"/>
      <c r="B61" s="14" t="s">
        <v>19</v>
      </c>
      <c r="C61" s="15" t="n">
        <v>19323080</v>
      </c>
      <c r="D61" s="15" t="n">
        <v>-1676535</v>
      </c>
      <c r="E61" s="15" t="n">
        <v>17646545</v>
      </c>
      <c r="F61" s="15" t="n">
        <v>8329519.63</v>
      </c>
      <c r="G61" s="15" t="n">
        <v>8168745.65</v>
      </c>
      <c r="H61" s="15" t="n">
        <f aca="false">+E61-G61</f>
        <v>9477799.35</v>
      </c>
      <c r="I61" s="16" t="n">
        <f aca="false">+G61/E61</f>
        <v>0.462909065202282</v>
      </c>
    </row>
    <row r="62" customFormat="false" ht="12.8" hidden="false" customHeight="true" outlineLevel="0" collapsed="false">
      <c r="A62" s="10" t="s">
        <v>34</v>
      </c>
      <c r="B62" s="11" t="s">
        <v>16</v>
      </c>
      <c r="C62" s="12" t="n">
        <v>2877375</v>
      </c>
      <c r="D62" s="12" t="n">
        <v>95029</v>
      </c>
      <c r="E62" s="12" t="n">
        <v>2972404</v>
      </c>
      <c r="F62" s="12" t="n">
        <v>1371726.58</v>
      </c>
      <c r="G62" s="12" t="n">
        <v>1371011.19</v>
      </c>
      <c r="H62" s="12" t="n">
        <f aca="false">+E62-G62</f>
        <v>1601392.81</v>
      </c>
      <c r="I62" s="13" t="n">
        <f aca="false">+G62/E62</f>
        <v>0.461246583573431</v>
      </c>
    </row>
    <row r="63" customFormat="false" ht="12.8" hidden="false" customHeight="false" outlineLevel="0" collapsed="false">
      <c r="A63" s="10"/>
      <c r="B63" s="11" t="s">
        <v>17</v>
      </c>
      <c r="C63" s="12" t="n">
        <v>133060</v>
      </c>
      <c r="D63" s="12" t="n">
        <v>-10077</v>
      </c>
      <c r="E63" s="12" t="n">
        <v>122983</v>
      </c>
      <c r="F63" s="12" t="n">
        <v>0</v>
      </c>
      <c r="G63" s="12" t="n">
        <v>0</v>
      </c>
      <c r="H63" s="12" t="n">
        <f aca="false">+E63-G63</f>
        <v>122983</v>
      </c>
      <c r="I63" s="13" t="n">
        <f aca="false">+G63/E63</f>
        <v>0</v>
      </c>
    </row>
    <row r="64" customFormat="false" ht="12.8" hidden="false" customHeight="false" outlineLevel="0" collapsed="false">
      <c r="A64" s="10"/>
      <c r="B64" s="11" t="s">
        <v>35</v>
      </c>
      <c r="C64" s="12" t="n">
        <v>0</v>
      </c>
      <c r="D64" s="12" t="n">
        <v>10077</v>
      </c>
      <c r="E64" s="12" t="n">
        <v>10077</v>
      </c>
      <c r="F64" s="12" t="n">
        <v>0</v>
      </c>
      <c r="G64" s="17"/>
      <c r="H64" s="17" t="n">
        <f aca="false">+E64-G64</f>
        <v>10077</v>
      </c>
      <c r="I64" s="18" t="n">
        <f aca="false">+G64/E64</f>
        <v>0</v>
      </c>
    </row>
    <row r="65" customFormat="false" ht="12.8" hidden="false" customHeight="false" outlineLevel="0" collapsed="false">
      <c r="A65" s="10"/>
      <c r="B65" s="14" t="s">
        <v>19</v>
      </c>
      <c r="C65" s="15" t="n">
        <v>3010435</v>
      </c>
      <c r="D65" s="15" t="n">
        <v>95029</v>
      </c>
      <c r="E65" s="15" t="n">
        <v>3105464</v>
      </c>
      <c r="F65" s="15" t="n">
        <v>1371726.58</v>
      </c>
      <c r="G65" s="15" t="n">
        <v>1371011.19</v>
      </c>
      <c r="H65" s="15" t="n">
        <f aca="false">+E65-G65</f>
        <v>1734452.81</v>
      </c>
      <c r="I65" s="16" t="n">
        <f aca="false">+G65/E65</f>
        <v>0.441483523879201</v>
      </c>
    </row>
    <row r="66" customFormat="false" ht="12.8" hidden="false" customHeight="true" outlineLevel="0" collapsed="false">
      <c r="A66" s="10" t="s">
        <v>36</v>
      </c>
      <c r="B66" s="11" t="s">
        <v>16</v>
      </c>
      <c r="C66" s="12" t="n">
        <v>24047545</v>
      </c>
      <c r="D66" s="12" t="n">
        <v>642598</v>
      </c>
      <c r="E66" s="12" t="n">
        <v>24690143</v>
      </c>
      <c r="F66" s="12" t="n">
        <v>11500400.18</v>
      </c>
      <c r="G66" s="12" t="n">
        <v>11497446.3</v>
      </c>
      <c r="H66" s="12" t="n">
        <f aca="false">+E66-G66</f>
        <v>13192696.7</v>
      </c>
      <c r="I66" s="13" t="n">
        <f aca="false">+G66/E66</f>
        <v>0.465669490047101</v>
      </c>
    </row>
    <row r="67" customFormat="false" ht="12.8" hidden="false" customHeight="false" outlineLevel="0" collapsed="false">
      <c r="A67" s="10"/>
      <c r="B67" s="11" t="s">
        <v>17</v>
      </c>
      <c r="C67" s="12" t="n">
        <v>3102675</v>
      </c>
      <c r="D67" s="12" t="n">
        <v>-2114122.19</v>
      </c>
      <c r="E67" s="12" t="n">
        <v>988552.81</v>
      </c>
      <c r="F67" s="12" t="n">
        <v>578663.85</v>
      </c>
      <c r="G67" s="12" t="n">
        <v>364053.61</v>
      </c>
      <c r="H67" s="12" t="n">
        <f aca="false">+E67-G67</f>
        <v>624499.2</v>
      </c>
      <c r="I67" s="13" t="n">
        <f aca="false">+G67/E67</f>
        <v>0.368269258169424</v>
      </c>
    </row>
    <row r="68" customFormat="false" ht="12.8" hidden="false" customHeight="false" outlineLevel="0" collapsed="false">
      <c r="A68" s="10"/>
      <c r="B68" s="11" t="s">
        <v>18</v>
      </c>
      <c r="C68" s="12" t="n">
        <v>42000</v>
      </c>
      <c r="D68" s="12" t="n">
        <v>0</v>
      </c>
      <c r="E68" s="12" t="n">
        <v>42000</v>
      </c>
      <c r="F68" s="12" t="n">
        <v>477.19</v>
      </c>
      <c r="G68" s="12" t="n">
        <v>477.19</v>
      </c>
      <c r="H68" s="12" t="n">
        <f aca="false">+E68-G68</f>
        <v>41522.81</v>
      </c>
      <c r="I68" s="13" t="n">
        <f aca="false">+G68/E68</f>
        <v>0.0113616666666667</v>
      </c>
    </row>
    <row r="69" customFormat="false" ht="12.8" hidden="false" customHeight="false" outlineLevel="0" collapsed="false">
      <c r="A69" s="10"/>
      <c r="B69" s="11" t="s">
        <v>22</v>
      </c>
      <c r="C69" s="12" t="n">
        <v>0</v>
      </c>
      <c r="D69" s="12" t="n">
        <v>425.19</v>
      </c>
      <c r="E69" s="12" t="n">
        <v>425.19</v>
      </c>
      <c r="F69" s="12" t="n">
        <v>0</v>
      </c>
      <c r="G69" s="12" t="n">
        <v>0</v>
      </c>
      <c r="H69" s="12" t="n">
        <f aca="false">+E69-G69</f>
        <v>425.19</v>
      </c>
      <c r="I69" s="13" t="n">
        <f aca="false">+G69/E69</f>
        <v>0</v>
      </c>
    </row>
    <row r="70" customFormat="false" ht="12.8" hidden="false" customHeight="false" outlineLevel="0" collapsed="false">
      <c r="A70" s="10"/>
      <c r="B70" s="11" t="s">
        <v>35</v>
      </c>
      <c r="C70" s="12" t="n">
        <v>0</v>
      </c>
      <c r="D70" s="12" t="n">
        <v>10077</v>
      </c>
      <c r="E70" s="12" t="n">
        <v>10077</v>
      </c>
      <c r="F70" s="12" t="n">
        <v>0</v>
      </c>
      <c r="G70" s="17"/>
      <c r="H70" s="17" t="n">
        <f aca="false">+E70-G70</f>
        <v>10077</v>
      </c>
      <c r="I70" s="18" t="n">
        <f aca="false">+G70/E70</f>
        <v>0</v>
      </c>
    </row>
    <row r="71" customFormat="false" ht="12.8" hidden="false" customHeight="false" outlineLevel="0" collapsed="false">
      <c r="A71" s="10"/>
      <c r="B71" s="14" t="s">
        <v>19</v>
      </c>
      <c r="C71" s="15" t="n">
        <v>27192220</v>
      </c>
      <c r="D71" s="15" t="n">
        <v>-1461022</v>
      </c>
      <c r="E71" s="15" t="n">
        <v>25731198</v>
      </c>
      <c r="F71" s="15" t="n">
        <v>12079541.22</v>
      </c>
      <c r="G71" s="15" t="n">
        <v>11861977.1</v>
      </c>
      <c r="H71" s="15" t="n">
        <f aca="false">+E71-G71</f>
        <v>13869220.9</v>
      </c>
      <c r="I71" s="16" t="n">
        <f aca="false">+G71/E71</f>
        <v>0.460995912432837</v>
      </c>
    </row>
    <row r="72" customFormat="false" ht="12.8" hidden="false" customHeight="true" outlineLevel="0" collapsed="false">
      <c r="A72" s="10" t="s">
        <v>37</v>
      </c>
      <c r="B72" s="11" t="s">
        <v>16</v>
      </c>
      <c r="C72" s="12" t="n">
        <v>5608075</v>
      </c>
      <c r="D72" s="12" t="n">
        <v>168913</v>
      </c>
      <c r="E72" s="12" t="n">
        <v>5776988</v>
      </c>
      <c r="F72" s="12" t="n">
        <v>2632781.33</v>
      </c>
      <c r="G72" s="12" t="n">
        <v>2632591.06</v>
      </c>
      <c r="H72" s="12" t="n">
        <f aca="false">+E72-G72</f>
        <v>3144396.94</v>
      </c>
      <c r="I72" s="13" t="n">
        <f aca="false">+G72/E72</f>
        <v>0.455703051486345</v>
      </c>
    </row>
    <row r="73" customFormat="false" ht="12.8" hidden="false" customHeight="false" outlineLevel="0" collapsed="false">
      <c r="A73" s="10"/>
      <c r="B73" s="11" t="s">
        <v>17</v>
      </c>
      <c r="C73" s="12" t="n">
        <v>226000</v>
      </c>
      <c r="D73" s="12" t="n">
        <v>-551.43</v>
      </c>
      <c r="E73" s="12" t="n">
        <v>225448.57</v>
      </c>
      <c r="F73" s="12" t="n">
        <v>126430.87</v>
      </c>
      <c r="G73" s="12" t="n">
        <v>121576.87</v>
      </c>
      <c r="H73" s="12" t="n">
        <f aca="false">+E73-G73</f>
        <v>103871.7</v>
      </c>
      <c r="I73" s="13" t="n">
        <f aca="false">+G73/E73</f>
        <v>0.539266538705479</v>
      </c>
    </row>
    <row r="74" customFormat="false" ht="12.8" hidden="false" customHeight="false" outlineLevel="0" collapsed="false">
      <c r="A74" s="10"/>
      <c r="B74" s="11" t="s">
        <v>18</v>
      </c>
      <c r="C74" s="12" t="n">
        <v>54000</v>
      </c>
      <c r="D74" s="12" t="n">
        <v>0</v>
      </c>
      <c r="E74" s="12" t="n">
        <v>54000</v>
      </c>
      <c r="F74" s="12" t="n">
        <v>1398.83</v>
      </c>
      <c r="G74" s="12" t="n">
        <v>502.07</v>
      </c>
      <c r="H74" s="12" t="n">
        <f aca="false">+E74-G74</f>
        <v>53497.93</v>
      </c>
      <c r="I74" s="13" t="n">
        <f aca="false">+G74/E74</f>
        <v>0.00929759259259259</v>
      </c>
    </row>
    <row r="75" customFormat="false" ht="12.8" hidden="false" customHeight="false" outlineLevel="0" collapsed="false">
      <c r="A75" s="10"/>
      <c r="B75" s="11" t="s">
        <v>22</v>
      </c>
      <c r="C75" s="12" t="n">
        <v>0</v>
      </c>
      <c r="D75" s="12" t="n">
        <v>551.43</v>
      </c>
      <c r="E75" s="12" t="n">
        <v>551.43</v>
      </c>
      <c r="F75" s="12" t="n">
        <v>551.43</v>
      </c>
      <c r="G75" s="12" t="n">
        <v>551.43</v>
      </c>
      <c r="H75" s="12" t="n">
        <f aca="false">+E75-G75</f>
        <v>0</v>
      </c>
      <c r="I75" s="13" t="n">
        <f aca="false">+G75/E75</f>
        <v>1</v>
      </c>
    </row>
    <row r="76" customFormat="false" ht="12.8" hidden="false" customHeight="false" outlineLevel="0" collapsed="false">
      <c r="A76" s="10"/>
      <c r="B76" s="14" t="s">
        <v>19</v>
      </c>
      <c r="C76" s="15" t="n">
        <v>5888075</v>
      </c>
      <c r="D76" s="15" t="n">
        <v>168913</v>
      </c>
      <c r="E76" s="15" t="n">
        <v>6056988</v>
      </c>
      <c r="F76" s="15" t="n">
        <v>2761162.46</v>
      </c>
      <c r="G76" s="15" t="n">
        <v>2755221.43</v>
      </c>
      <c r="H76" s="15" t="n">
        <f aca="false">+E76-G76</f>
        <v>3301766.57</v>
      </c>
      <c r="I76" s="16" t="n">
        <f aca="false">+G76/E76</f>
        <v>0.454883092058297</v>
      </c>
    </row>
    <row r="77" customFormat="false" ht="12.8" hidden="false" customHeight="true" outlineLevel="0" collapsed="false">
      <c r="A77" s="10" t="s">
        <v>38</v>
      </c>
      <c r="B77" s="11" t="s">
        <v>16</v>
      </c>
      <c r="C77" s="12" t="n">
        <v>24162515</v>
      </c>
      <c r="D77" s="12" t="n">
        <v>616354</v>
      </c>
      <c r="E77" s="12" t="n">
        <v>24778869</v>
      </c>
      <c r="F77" s="12" t="n">
        <v>11517550.18</v>
      </c>
      <c r="G77" s="12" t="n">
        <v>11517067.24</v>
      </c>
      <c r="H77" s="12" t="n">
        <f aca="false">+E77-G77</f>
        <v>13261801.76</v>
      </c>
      <c r="I77" s="13" t="n">
        <f aca="false">+G77/E77</f>
        <v>0.464793903224558</v>
      </c>
    </row>
    <row r="78" customFormat="false" ht="12.8" hidden="false" customHeight="false" outlineLevel="0" collapsed="false">
      <c r="A78" s="10"/>
      <c r="B78" s="11" t="s">
        <v>17</v>
      </c>
      <c r="C78" s="12" t="n">
        <v>5373035</v>
      </c>
      <c r="D78" s="12" t="n">
        <v>-4619874.57</v>
      </c>
      <c r="E78" s="12" t="n">
        <v>753160.43</v>
      </c>
      <c r="F78" s="12" t="n">
        <v>674178.78</v>
      </c>
      <c r="G78" s="12" t="n">
        <v>485766.11</v>
      </c>
      <c r="H78" s="12" t="n">
        <f aca="false">+E78-G78</f>
        <v>267394.32</v>
      </c>
      <c r="I78" s="13" t="n">
        <f aca="false">+G78/E78</f>
        <v>0.64497030201122</v>
      </c>
    </row>
    <row r="79" customFormat="false" ht="12.8" hidden="false" customHeight="false" outlineLevel="0" collapsed="false">
      <c r="A79" s="10"/>
      <c r="B79" s="11" t="s">
        <v>18</v>
      </c>
      <c r="C79" s="12" t="n">
        <v>8000</v>
      </c>
      <c r="D79" s="12" t="n">
        <v>0</v>
      </c>
      <c r="E79" s="12" t="n">
        <v>8000</v>
      </c>
      <c r="F79" s="12" t="n">
        <v>37.15</v>
      </c>
      <c r="G79" s="12" t="n">
        <v>27.15</v>
      </c>
      <c r="H79" s="12" t="n">
        <f aca="false">+E79-G79</f>
        <v>7972.85</v>
      </c>
      <c r="I79" s="13" t="n">
        <f aca="false">+G79/E79</f>
        <v>0.00339375</v>
      </c>
    </row>
    <row r="80" customFormat="false" ht="12.8" hidden="false" customHeight="false" outlineLevel="0" collapsed="false">
      <c r="A80" s="10"/>
      <c r="B80" s="11" t="s">
        <v>22</v>
      </c>
      <c r="C80" s="12" t="n">
        <v>0</v>
      </c>
      <c r="D80" s="12" t="n">
        <v>2004.57</v>
      </c>
      <c r="E80" s="12" t="n">
        <v>2004.57</v>
      </c>
      <c r="F80" s="12" t="n">
        <v>2004.57</v>
      </c>
      <c r="G80" s="12" t="n">
        <v>2004.57</v>
      </c>
      <c r="H80" s="12" t="n">
        <f aca="false">+E80-G80</f>
        <v>0</v>
      </c>
      <c r="I80" s="13" t="n">
        <f aca="false">+G80/E80</f>
        <v>1</v>
      </c>
    </row>
    <row r="81" customFormat="false" ht="12.8" hidden="false" customHeight="false" outlineLevel="0" collapsed="false">
      <c r="A81" s="10"/>
      <c r="B81" s="11" t="s">
        <v>35</v>
      </c>
      <c r="C81" s="12" t="n">
        <v>20000</v>
      </c>
      <c r="D81" s="12" t="n">
        <v>0</v>
      </c>
      <c r="E81" s="12" t="n">
        <v>20000</v>
      </c>
      <c r="F81" s="12" t="n">
        <v>2267.5</v>
      </c>
      <c r="G81" s="12" t="n">
        <v>1667.5</v>
      </c>
      <c r="H81" s="12" t="n">
        <f aca="false">+E81-G81</f>
        <v>18332.5</v>
      </c>
      <c r="I81" s="13" t="n">
        <f aca="false">+G81/E81</f>
        <v>0.083375</v>
      </c>
    </row>
    <row r="82" customFormat="false" ht="12.8" hidden="false" customHeight="false" outlineLevel="0" collapsed="false">
      <c r="A82" s="10"/>
      <c r="B82" s="14" t="s">
        <v>19</v>
      </c>
      <c r="C82" s="15" t="n">
        <v>29563550</v>
      </c>
      <c r="D82" s="15" t="n">
        <v>-4001516</v>
      </c>
      <c r="E82" s="15" t="n">
        <v>25562034</v>
      </c>
      <c r="F82" s="15" t="n">
        <v>12196038.18</v>
      </c>
      <c r="G82" s="15" t="n">
        <v>12006532.57</v>
      </c>
      <c r="H82" s="15" t="n">
        <f aca="false">+E82-G82</f>
        <v>13555501.43</v>
      </c>
      <c r="I82" s="16" t="n">
        <f aca="false">+G82/E82</f>
        <v>0.469701768255218</v>
      </c>
    </row>
    <row r="83" customFormat="false" ht="12.8" hidden="false" customHeight="true" outlineLevel="0" collapsed="false">
      <c r="A83" s="10" t="s">
        <v>39</v>
      </c>
      <c r="B83" s="11" t="s">
        <v>16</v>
      </c>
      <c r="C83" s="12" t="n">
        <v>3587345</v>
      </c>
      <c r="D83" s="12" t="n">
        <v>116425</v>
      </c>
      <c r="E83" s="12" t="n">
        <v>3703770</v>
      </c>
      <c r="F83" s="12" t="n">
        <v>1754670.29</v>
      </c>
      <c r="G83" s="12" t="n">
        <v>1753282.55</v>
      </c>
      <c r="H83" s="12" t="n">
        <f aca="false">+E83-G83</f>
        <v>1950487.45</v>
      </c>
      <c r="I83" s="13" t="n">
        <f aca="false">+G83/E83</f>
        <v>0.473377815037111</v>
      </c>
    </row>
    <row r="84" customFormat="false" ht="12.8" hidden="false" customHeight="false" outlineLevel="0" collapsed="false">
      <c r="A84" s="10"/>
      <c r="B84" s="11" t="s">
        <v>17</v>
      </c>
      <c r="C84" s="12" t="n">
        <v>354015</v>
      </c>
      <c r="D84" s="12" t="n">
        <v>-1148.17</v>
      </c>
      <c r="E84" s="12" t="n">
        <v>352866.83</v>
      </c>
      <c r="F84" s="12" t="n">
        <v>34650.43</v>
      </c>
      <c r="G84" s="12" t="n">
        <v>19987.44</v>
      </c>
      <c r="H84" s="12" t="n">
        <f aca="false">+E84-G84</f>
        <v>332879.39</v>
      </c>
      <c r="I84" s="13" t="n">
        <f aca="false">+G84/E84</f>
        <v>0.0566430117560214</v>
      </c>
    </row>
    <row r="85" customFormat="false" ht="12.8" hidden="false" customHeight="false" outlineLevel="0" collapsed="false">
      <c r="A85" s="10"/>
      <c r="B85" s="11" t="s">
        <v>18</v>
      </c>
      <c r="C85" s="12" t="n">
        <v>4000</v>
      </c>
      <c r="D85" s="12" t="n">
        <v>0</v>
      </c>
      <c r="E85" s="12" t="n">
        <v>4000</v>
      </c>
      <c r="F85" s="12" t="n">
        <v>2035</v>
      </c>
      <c r="G85" s="12" t="n">
        <v>7.27</v>
      </c>
      <c r="H85" s="12" t="n">
        <f aca="false">+E85-G85</f>
        <v>3992.73</v>
      </c>
      <c r="I85" s="13" t="n">
        <f aca="false">+G85/E85</f>
        <v>0.0018175</v>
      </c>
    </row>
    <row r="86" customFormat="false" ht="12.8" hidden="false" customHeight="false" outlineLevel="0" collapsed="false">
      <c r="A86" s="10"/>
      <c r="B86" s="11" t="s">
        <v>22</v>
      </c>
      <c r="C86" s="12" t="n">
        <v>0</v>
      </c>
      <c r="D86" s="12" t="n">
        <v>1148.17</v>
      </c>
      <c r="E86" s="12" t="n">
        <v>1148.17</v>
      </c>
      <c r="F86" s="12" t="n">
        <v>1148.17</v>
      </c>
      <c r="G86" s="12" t="n">
        <v>1148.17</v>
      </c>
      <c r="H86" s="12" t="n">
        <f aca="false">+E86-G86</f>
        <v>0</v>
      </c>
      <c r="I86" s="13" t="n">
        <f aca="false">+G86/E86</f>
        <v>1</v>
      </c>
    </row>
    <row r="87" customFormat="false" ht="12.8" hidden="false" customHeight="false" outlineLevel="0" collapsed="false">
      <c r="A87" s="10"/>
      <c r="B87" s="14" t="s">
        <v>19</v>
      </c>
      <c r="C87" s="15" t="n">
        <v>3945360</v>
      </c>
      <c r="D87" s="15" t="n">
        <v>116425</v>
      </c>
      <c r="E87" s="15" t="n">
        <v>4061785</v>
      </c>
      <c r="F87" s="15" t="n">
        <v>1792503.89</v>
      </c>
      <c r="G87" s="15" t="n">
        <v>1774425.43</v>
      </c>
      <c r="H87" s="15" t="n">
        <f aca="false">+E87-G87</f>
        <v>2287359.57</v>
      </c>
      <c r="I87" s="16" t="n">
        <f aca="false">+G87/E87</f>
        <v>0.43685853140922</v>
      </c>
    </row>
    <row r="88" customFormat="false" ht="12.8" hidden="false" customHeight="true" outlineLevel="0" collapsed="false">
      <c r="A88" s="10" t="s">
        <v>40</v>
      </c>
      <c r="B88" s="11" t="s">
        <v>16</v>
      </c>
      <c r="C88" s="12" t="n">
        <v>33357935</v>
      </c>
      <c r="D88" s="12" t="n">
        <v>901692</v>
      </c>
      <c r="E88" s="12" t="n">
        <v>34259627</v>
      </c>
      <c r="F88" s="12" t="n">
        <v>15905001.8</v>
      </c>
      <c r="G88" s="12" t="n">
        <v>15902940.85</v>
      </c>
      <c r="H88" s="12" t="n">
        <f aca="false">+E88-G88</f>
        <v>18356686.15</v>
      </c>
      <c r="I88" s="13" t="n">
        <f aca="false">+G88/E88</f>
        <v>0.464188966505677</v>
      </c>
    </row>
    <row r="89" customFormat="false" ht="12.8" hidden="false" customHeight="false" outlineLevel="0" collapsed="false">
      <c r="A89" s="10"/>
      <c r="B89" s="11" t="s">
        <v>17</v>
      </c>
      <c r="C89" s="12" t="n">
        <v>5953050</v>
      </c>
      <c r="D89" s="12" t="n">
        <v>-4621574.17</v>
      </c>
      <c r="E89" s="12" t="n">
        <v>1331475.83</v>
      </c>
      <c r="F89" s="12" t="n">
        <v>835260.08</v>
      </c>
      <c r="G89" s="12" t="n">
        <v>627330.42</v>
      </c>
      <c r="H89" s="12" t="n">
        <f aca="false">+E89-G89</f>
        <v>704145.41</v>
      </c>
      <c r="I89" s="13" t="n">
        <f aca="false">+G89/E89</f>
        <v>0.471154192862818</v>
      </c>
    </row>
    <row r="90" customFormat="false" ht="12.8" hidden="false" customHeight="false" outlineLevel="0" collapsed="false">
      <c r="A90" s="10"/>
      <c r="B90" s="11" t="s">
        <v>18</v>
      </c>
      <c r="C90" s="12" t="n">
        <v>66000</v>
      </c>
      <c r="D90" s="12" t="n">
        <v>0</v>
      </c>
      <c r="E90" s="12" t="n">
        <v>66000</v>
      </c>
      <c r="F90" s="12" t="n">
        <v>3470.98</v>
      </c>
      <c r="G90" s="12" t="n">
        <v>536.49</v>
      </c>
      <c r="H90" s="12" t="n">
        <f aca="false">+E90-G90</f>
        <v>65463.51</v>
      </c>
      <c r="I90" s="13" t="n">
        <f aca="false">+G90/E90</f>
        <v>0.00812863636363636</v>
      </c>
    </row>
    <row r="91" customFormat="false" ht="12.8" hidden="false" customHeight="false" outlineLevel="0" collapsed="false">
      <c r="A91" s="10"/>
      <c r="B91" s="11" t="s">
        <v>22</v>
      </c>
      <c r="C91" s="12" t="n">
        <v>0</v>
      </c>
      <c r="D91" s="12" t="n">
        <v>3704.17</v>
      </c>
      <c r="E91" s="12" t="n">
        <v>3704.17</v>
      </c>
      <c r="F91" s="12" t="n">
        <v>3704.17</v>
      </c>
      <c r="G91" s="12" t="n">
        <v>3704.17</v>
      </c>
      <c r="H91" s="12" t="n">
        <f aca="false">+E91-G91</f>
        <v>0</v>
      </c>
      <c r="I91" s="13" t="n">
        <f aca="false">+G91/E91</f>
        <v>1</v>
      </c>
    </row>
    <row r="92" customFormat="false" ht="12.8" hidden="false" customHeight="false" outlineLevel="0" collapsed="false">
      <c r="A92" s="10"/>
      <c r="B92" s="11" t="s">
        <v>35</v>
      </c>
      <c r="C92" s="12" t="n">
        <v>20000</v>
      </c>
      <c r="D92" s="12" t="n">
        <v>0</v>
      </c>
      <c r="E92" s="12" t="n">
        <v>20000</v>
      </c>
      <c r="F92" s="12" t="n">
        <v>2267.5</v>
      </c>
      <c r="G92" s="12" t="n">
        <v>1667.5</v>
      </c>
      <c r="H92" s="12" t="n">
        <f aca="false">+E92-G92</f>
        <v>18332.5</v>
      </c>
      <c r="I92" s="13" t="n">
        <f aca="false">+G92/E92</f>
        <v>0.083375</v>
      </c>
    </row>
    <row r="93" customFormat="false" ht="12.8" hidden="false" customHeight="false" outlineLevel="0" collapsed="false">
      <c r="A93" s="10"/>
      <c r="B93" s="14" t="s">
        <v>19</v>
      </c>
      <c r="C93" s="15" t="n">
        <v>39396985</v>
      </c>
      <c r="D93" s="15" t="n">
        <v>-3716178</v>
      </c>
      <c r="E93" s="15" t="n">
        <v>35680807</v>
      </c>
      <c r="F93" s="15" t="n">
        <v>16749704.53</v>
      </c>
      <c r="G93" s="15" t="n">
        <v>16536179.43</v>
      </c>
      <c r="H93" s="15" t="n">
        <f aca="false">+E93-G93</f>
        <v>19144627.57</v>
      </c>
      <c r="I93" s="16" t="n">
        <f aca="false">+G93/E93</f>
        <v>0.463447461544241</v>
      </c>
    </row>
    <row r="94" customFormat="false" ht="12.8" hidden="false" customHeight="true" outlineLevel="0" collapsed="false">
      <c r="A94" s="10" t="s">
        <v>41</v>
      </c>
      <c r="B94" s="11" t="s">
        <v>16</v>
      </c>
      <c r="C94" s="12" t="n">
        <v>21081620</v>
      </c>
      <c r="D94" s="12" t="n">
        <v>799966</v>
      </c>
      <c r="E94" s="12" t="n">
        <v>21881586</v>
      </c>
      <c r="F94" s="12" t="n">
        <v>9947480.94</v>
      </c>
      <c r="G94" s="12" t="n">
        <v>9946112.35</v>
      </c>
      <c r="H94" s="12" t="n">
        <f aca="false">+E94-G94</f>
        <v>11935473.65</v>
      </c>
      <c r="I94" s="13" t="n">
        <f aca="false">+G94/E94</f>
        <v>0.454542570634505</v>
      </c>
    </row>
    <row r="95" customFormat="false" ht="12.8" hidden="false" customHeight="false" outlineLevel="0" collapsed="false">
      <c r="A95" s="10"/>
      <c r="B95" s="11" t="s">
        <v>17</v>
      </c>
      <c r="C95" s="12" t="n">
        <v>3770915</v>
      </c>
      <c r="D95" s="12" t="n">
        <v>0</v>
      </c>
      <c r="E95" s="12" t="n">
        <v>3770915</v>
      </c>
      <c r="F95" s="12" t="n">
        <v>2582574.57</v>
      </c>
      <c r="G95" s="12" t="n">
        <v>592190.19</v>
      </c>
      <c r="H95" s="12" t="n">
        <f aca="false">+E95-G95</f>
        <v>3178724.81</v>
      </c>
      <c r="I95" s="13" t="n">
        <f aca="false">+G95/E95</f>
        <v>0.157041511145173</v>
      </c>
    </row>
    <row r="96" customFormat="false" ht="12.8" hidden="false" customHeight="false" outlineLevel="0" collapsed="false">
      <c r="A96" s="10"/>
      <c r="B96" s="11" t="s">
        <v>18</v>
      </c>
      <c r="C96" s="12" t="n">
        <v>89960</v>
      </c>
      <c r="D96" s="12" t="n">
        <v>0</v>
      </c>
      <c r="E96" s="12" t="n">
        <v>89960</v>
      </c>
      <c r="F96" s="12" t="n">
        <v>7314</v>
      </c>
      <c r="G96" s="12" t="n">
        <v>2109.3</v>
      </c>
      <c r="H96" s="12" t="n">
        <f aca="false">+E96-G96</f>
        <v>87850.7</v>
      </c>
      <c r="I96" s="13" t="n">
        <f aca="false">+G96/E96</f>
        <v>0.0234470875944864</v>
      </c>
    </row>
    <row r="97" customFormat="false" ht="12.8" hidden="false" customHeight="false" outlineLevel="0" collapsed="false">
      <c r="A97" s="10"/>
      <c r="B97" s="14" t="s">
        <v>19</v>
      </c>
      <c r="C97" s="15" t="n">
        <v>24942495</v>
      </c>
      <c r="D97" s="15" t="n">
        <v>799966</v>
      </c>
      <c r="E97" s="15" t="n">
        <v>25742461</v>
      </c>
      <c r="F97" s="15" t="n">
        <v>12537369.51</v>
      </c>
      <c r="G97" s="15" t="n">
        <v>10540411.84</v>
      </c>
      <c r="H97" s="15" t="n">
        <f aca="false">+E97-G97</f>
        <v>15202049.16</v>
      </c>
      <c r="I97" s="16" t="n">
        <f aca="false">+G97/E97</f>
        <v>0.409456261388528</v>
      </c>
    </row>
    <row r="98" customFormat="false" ht="12.8" hidden="false" customHeight="true" outlineLevel="0" collapsed="false">
      <c r="A98" s="10" t="s">
        <v>42</v>
      </c>
      <c r="B98" s="11" t="s">
        <v>16</v>
      </c>
      <c r="C98" s="12" t="n">
        <v>28855</v>
      </c>
      <c r="D98" s="12" t="n">
        <v>1074</v>
      </c>
      <c r="E98" s="12" t="n">
        <v>29929</v>
      </c>
      <c r="F98" s="12" t="n">
        <v>14528.89</v>
      </c>
      <c r="G98" s="12" t="n">
        <v>14528.89</v>
      </c>
      <c r="H98" s="12" t="n">
        <f aca="false">+E98-G98</f>
        <v>15400.11</v>
      </c>
      <c r="I98" s="13" t="n">
        <f aca="false">+G98/E98</f>
        <v>0.48544522035484</v>
      </c>
    </row>
    <row r="99" customFormat="false" ht="12.8" hidden="false" customHeight="false" outlineLevel="0" collapsed="false">
      <c r="A99" s="10"/>
      <c r="B99" s="11" t="s">
        <v>17</v>
      </c>
      <c r="C99" s="12" t="n">
        <v>3485</v>
      </c>
      <c r="D99" s="12" t="n">
        <v>0</v>
      </c>
      <c r="E99" s="12" t="n">
        <v>3485</v>
      </c>
      <c r="F99" s="12" t="n">
        <v>0</v>
      </c>
      <c r="G99" s="17"/>
      <c r="H99" s="17" t="n">
        <f aca="false">+E99-G99</f>
        <v>3485</v>
      </c>
      <c r="I99" s="18" t="n">
        <f aca="false">+G99/E99</f>
        <v>0</v>
      </c>
    </row>
    <row r="100" customFormat="false" ht="12.8" hidden="false" customHeight="false" outlineLevel="0" collapsed="false">
      <c r="A100" s="10"/>
      <c r="B100" s="14" t="s">
        <v>19</v>
      </c>
      <c r="C100" s="15" t="n">
        <v>32340</v>
      </c>
      <c r="D100" s="15" t="n">
        <v>1074</v>
      </c>
      <c r="E100" s="15" t="n">
        <v>33414</v>
      </c>
      <c r="F100" s="15" t="n">
        <v>14528.89</v>
      </c>
      <c r="G100" s="15" t="n">
        <v>14528.89</v>
      </c>
      <c r="H100" s="15" t="n">
        <f aca="false">+E100-G100</f>
        <v>18885.11</v>
      </c>
      <c r="I100" s="16" t="n">
        <f aca="false">+G100/E100</f>
        <v>0.434814449033339</v>
      </c>
    </row>
    <row r="101" customFormat="false" ht="12.8" hidden="false" customHeight="false" outlineLevel="0" collapsed="false">
      <c r="A101" s="19" t="s">
        <v>43</v>
      </c>
      <c r="B101" s="19" t="s">
        <v>16</v>
      </c>
      <c r="C101" s="20" t="n">
        <v>159106585</v>
      </c>
      <c r="D101" s="20" t="n">
        <v>5069215</v>
      </c>
      <c r="E101" s="20" t="n">
        <v>164175800</v>
      </c>
      <c r="F101" s="20" t="n">
        <v>76046912.66</v>
      </c>
      <c r="G101" s="20" t="n">
        <v>76036605.56</v>
      </c>
      <c r="H101" s="20" t="n">
        <f aca="false">+E101-G101</f>
        <v>88139194.44</v>
      </c>
      <c r="I101" s="21" t="n">
        <f aca="false">+G101/E101</f>
        <v>0.463141373820015</v>
      </c>
    </row>
    <row r="102" customFormat="false" ht="12.8" hidden="false" customHeight="false" outlineLevel="0" collapsed="false">
      <c r="A102" s="19"/>
      <c r="B102" s="19" t="s">
        <v>17</v>
      </c>
      <c r="C102" s="20" t="n">
        <v>27470580</v>
      </c>
      <c r="D102" s="20" t="n">
        <v>-17615989.98</v>
      </c>
      <c r="E102" s="20" t="n">
        <v>9854590.02</v>
      </c>
      <c r="F102" s="20" t="n">
        <v>6186981.1</v>
      </c>
      <c r="G102" s="20" t="n">
        <v>3275119</v>
      </c>
      <c r="H102" s="20" t="n">
        <f aca="false">+E102-G102</f>
        <v>6579471.02</v>
      </c>
      <c r="I102" s="21" t="n">
        <f aca="false">+G102/E102</f>
        <v>0.332344521015396</v>
      </c>
    </row>
    <row r="103" customFormat="false" ht="12.8" hidden="false" customHeight="false" outlineLevel="0" collapsed="false">
      <c r="A103" s="19"/>
      <c r="B103" s="19" t="s">
        <v>18</v>
      </c>
      <c r="C103" s="20" t="n">
        <v>314160</v>
      </c>
      <c r="D103" s="20" t="n">
        <v>0</v>
      </c>
      <c r="E103" s="20" t="n">
        <v>314160</v>
      </c>
      <c r="F103" s="20" t="n">
        <v>65159.1</v>
      </c>
      <c r="G103" s="20" t="n">
        <v>48374.02</v>
      </c>
      <c r="H103" s="20" t="n">
        <f aca="false">+E103-G103</f>
        <v>265785.98</v>
      </c>
      <c r="I103" s="21" t="n">
        <f aca="false">+G103/E103</f>
        <v>0.15397892793481</v>
      </c>
    </row>
    <row r="104" customFormat="false" ht="12.8" hidden="false" customHeight="false" outlineLevel="0" collapsed="false">
      <c r="A104" s="19"/>
      <c r="B104" s="19" t="s">
        <v>22</v>
      </c>
      <c r="C104" s="20" t="n">
        <v>0</v>
      </c>
      <c r="D104" s="20" t="n">
        <v>6980.98</v>
      </c>
      <c r="E104" s="20" t="n">
        <v>6980.98</v>
      </c>
      <c r="F104" s="20" t="n">
        <v>6555.79</v>
      </c>
      <c r="G104" s="20" t="n">
        <v>6555.79</v>
      </c>
      <c r="H104" s="20" t="n">
        <f aca="false">+E104-G104</f>
        <v>425.19</v>
      </c>
      <c r="I104" s="21" t="n">
        <f aca="false">+G104/E104</f>
        <v>0.939093078622199</v>
      </c>
    </row>
    <row r="105" customFormat="false" ht="12.8" hidden="false" customHeight="false" outlineLevel="0" collapsed="false">
      <c r="A105" s="19"/>
      <c r="B105" s="19" t="s">
        <v>35</v>
      </c>
      <c r="C105" s="20" t="n">
        <v>20000</v>
      </c>
      <c r="D105" s="20" t="n">
        <v>10077</v>
      </c>
      <c r="E105" s="20" t="n">
        <v>30077</v>
      </c>
      <c r="F105" s="20" t="n">
        <v>2267.5</v>
      </c>
      <c r="G105" s="20" t="n">
        <v>1667.5</v>
      </c>
      <c r="H105" s="20" t="n">
        <f aca="false">+E105-G105</f>
        <v>28409.5</v>
      </c>
      <c r="I105" s="21" t="n">
        <f aca="false">+G105/E105</f>
        <v>0.0554410346776607</v>
      </c>
    </row>
    <row r="106" customFormat="false" ht="12.8" hidden="false" customHeight="false" outlineLevel="0" collapsed="false">
      <c r="A106" s="19"/>
      <c r="B106" s="19" t="s">
        <v>19</v>
      </c>
      <c r="C106" s="20" t="n">
        <v>186911325</v>
      </c>
      <c r="D106" s="20" t="n">
        <v>-12529717</v>
      </c>
      <c r="E106" s="20" t="n">
        <v>174381608</v>
      </c>
      <c r="F106" s="20" t="n">
        <v>82307876.15</v>
      </c>
      <c r="G106" s="20" t="n">
        <v>79368321.87</v>
      </c>
      <c r="H106" s="20" t="n">
        <f aca="false">+E106-G106</f>
        <v>95013286.13</v>
      </c>
      <c r="I106" s="21" t="n">
        <f aca="false">+G106/E106</f>
        <v>0.455141587351345</v>
      </c>
    </row>
    <row r="107" customFormat="false" ht="12.8" hidden="false" customHeight="false" outlineLevel="0" collapsed="false">
      <c r="A107" s="22" t="n">
        <v>42927</v>
      </c>
      <c r="B107" s="22"/>
      <c r="C107" s="22"/>
      <c r="D107" s="23" t="s">
        <v>44</v>
      </c>
      <c r="E107" s="23"/>
      <c r="F107" s="23"/>
      <c r="G107" s="24" t="n">
        <v>0.62675925</v>
      </c>
      <c r="H107" s="25"/>
      <c r="I107" s="25"/>
    </row>
    <row r="108" customFormat="false" ht="12.8" hidden="false" customHeight="false" outlineLevel="0" collapsed="false">
      <c r="A108" s="26"/>
      <c r="B108" s="26"/>
      <c r="C108" s="26"/>
      <c r="D108" s="27"/>
      <c r="E108" s="27"/>
      <c r="F108" s="27"/>
      <c r="G108" s="25"/>
      <c r="H108" s="25"/>
      <c r="I108" s="25"/>
    </row>
    <row r="109" customFormat="false" ht="12.8" hidden="false" customHeight="false" outlineLevel="0" collapsed="false">
      <c r="B109" s="1" t="s">
        <v>45</v>
      </c>
    </row>
    <row r="110" s="28" customFormat="true" ht="20.95" hidden="false" customHeight="false" outlineLevel="0" collapsed="false">
      <c r="B110" s="29" t="s">
        <v>46</v>
      </c>
      <c r="C110" s="29" t="s">
        <v>5</v>
      </c>
      <c r="D110" s="29" t="s">
        <v>7</v>
      </c>
      <c r="E110" s="29" t="s">
        <v>8</v>
      </c>
      <c r="F110" s="29" t="s">
        <v>9</v>
      </c>
      <c r="G110" s="29" t="s">
        <v>47</v>
      </c>
      <c r="H110" s="30" t="s">
        <v>48</v>
      </c>
      <c r="I110" s="3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customFormat="false" ht="12.8" hidden="false" customHeight="false" outlineLevel="0" collapsed="false">
      <c r="B111" s="10" t="s">
        <v>23</v>
      </c>
      <c r="C111" s="12" t="n">
        <v>35374480</v>
      </c>
      <c r="D111" s="12" t="n">
        <v>32670202</v>
      </c>
      <c r="E111" s="12" t="n">
        <f aca="false">+F23</f>
        <v>15285651.31</v>
      </c>
      <c r="F111" s="12" t="n">
        <f aca="false">+G23</f>
        <v>15179421.57</v>
      </c>
      <c r="G111" s="12" t="n">
        <f aca="false">+D111-F111</f>
        <v>17490780.43</v>
      </c>
      <c r="H111" s="32" t="n">
        <f aca="false">+F111/D111</f>
        <v>0.46462588661068</v>
      </c>
    </row>
    <row r="112" customFormat="false" ht="12.8" hidden="false" customHeight="false" outlineLevel="0" collapsed="false">
      <c r="B112" s="10" t="s">
        <v>27</v>
      </c>
      <c r="C112" s="12" t="n">
        <v>22695790</v>
      </c>
      <c r="D112" s="12" t="n">
        <v>21002930</v>
      </c>
      <c r="E112" s="12" t="n">
        <f aca="false">+F37</f>
        <v>10071426.2</v>
      </c>
      <c r="F112" s="12" t="n">
        <f aca="false">+G37</f>
        <v>9887928.95</v>
      </c>
      <c r="G112" s="12" t="n">
        <f aca="false">+D112-F112</f>
        <v>11115001.05</v>
      </c>
      <c r="H112" s="32" t="n">
        <f aca="false">+F112/D112</f>
        <v>0.470788073378333</v>
      </c>
    </row>
    <row r="113" customFormat="false" ht="12.8" hidden="false" customHeight="false" outlineLevel="0" collapsed="false">
      <c r="B113" s="10" t="s">
        <v>31</v>
      </c>
      <c r="C113" s="12" t="n">
        <v>37277015</v>
      </c>
      <c r="D113" s="12" t="n">
        <v>33520596</v>
      </c>
      <c r="E113" s="12" t="n">
        <f aca="false">+F53</f>
        <v>15569654.49</v>
      </c>
      <c r="F113" s="12" t="n">
        <f aca="false">+G53</f>
        <v>15347874.09</v>
      </c>
      <c r="G113" s="12" t="n">
        <f aca="false">+D113-F113</f>
        <v>18172721.91</v>
      </c>
      <c r="H113" s="32" t="n">
        <f aca="false">+F113/D113</f>
        <v>0.457863997704575</v>
      </c>
      <c r="I113" s="12"/>
    </row>
    <row r="114" customFormat="false" ht="12.8" hidden="false" customHeight="false" outlineLevel="0" collapsed="false">
      <c r="B114" s="10" t="s">
        <v>36</v>
      </c>
      <c r="C114" s="12" t="n">
        <v>27192220</v>
      </c>
      <c r="D114" s="12" t="n">
        <v>25731198</v>
      </c>
      <c r="E114" s="12" t="n">
        <f aca="false">+F71</f>
        <v>12079541.22</v>
      </c>
      <c r="F114" s="12" t="n">
        <f aca="false">+G71</f>
        <v>11861977.1</v>
      </c>
      <c r="G114" s="12" t="n">
        <f aca="false">+D114-F114</f>
        <v>13869220.9</v>
      </c>
      <c r="H114" s="32" t="n">
        <f aca="false">+F114/D114</f>
        <v>0.460995912432837</v>
      </c>
      <c r="I114" s="12"/>
    </row>
    <row r="115" customFormat="false" ht="12.8" hidden="false" customHeight="false" outlineLevel="0" collapsed="false">
      <c r="B115" s="10" t="s">
        <v>40</v>
      </c>
      <c r="C115" s="12" t="n">
        <v>39396985</v>
      </c>
      <c r="D115" s="12" t="n">
        <v>35680807</v>
      </c>
      <c r="E115" s="12" t="n">
        <f aca="false">+F93</f>
        <v>16749704.53</v>
      </c>
      <c r="F115" s="12" t="n">
        <f aca="false">+G93</f>
        <v>16536179.43</v>
      </c>
      <c r="G115" s="12" t="n">
        <f aca="false">+D115-F115</f>
        <v>19144627.57</v>
      </c>
      <c r="H115" s="32" t="n">
        <f aca="false">+F115/D115</f>
        <v>0.463447461544241</v>
      </c>
      <c r="I115" s="12"/>
    </row>
    <row r="116" customFormat="false" ht="30.7" hidden="false" customHeight="false" outlineLevel="0" collapsed="false">
      <c r="B116" s="10" t="s">
        <v>41</v>
      </c>
      <c r="C116" s="12" t="n">
        <v>24942495</v>
      </c>
      <c r="D116" s="12" t="n">
        <v>25742461</v>
      </c>
      <c r="E116" s="12" t="n">
        <f aca="false">+F97</f>
        <v>12537369.51</v>
      </c>
      <c r="F116" s="12" t="n">
        <f aca="false">+G97</f>
        <v>10540411.84</v>
      </c>
      <c r="G116" s="12" t="n">
        <f aca="false">+D116-F116</f>
        <v>15202049.16</v>
      </c>
      <c r="H116" s="32" t="n">
        <f aca="false">+F116/D116</f>
        <v>0.409456261388528</v>
      </c>
      <c r="I116" s="12"/>
    </row>
    <row r="117" customFormat="false" ht="30.7" hidden="false" customHeight="false" outlineLevel="0" collapsed="false">
      <c r="B117" s="10" t="s">
        <v>42</v>
      </c>
      <c r="C117" s="12" t="n">
        <v>32340</v>
      </c>
      <c r="D117" s="12" t="n">
        <v>33414</v>
      </c>
      <c r="E117" s="12" t="n">
        <f aca="false">+F100</f>
        <v>14528.89</v>
      </c>
      <c r="F117" s="12" t="n">
        <f aca="false">+G100</f>
        <v>14528.89</v>
      </c>
      <c r="G117" s="12" t="n">
        <f aca="false">+D117-F117</f>
        <v>18885.11</v>
      </c>
      <c r="H117" s="32" t="n">
        <f aca="false">+F117/D117</f>
        <v>0.434814449033339</v>
      </c>
      <c r="I117" s="12"/>
    </row>
    <row r="118" customFormat="false" ht="12.8" hidden="false" customHeight="false" outlineLevel="0" collapsed="false">
      <c r="B118" s="19" t="s">
        <v>43</v>
      </c>
      <c r="C118" s="20" t="n">
        <f aca="false">SUM(C111:C117)</f>
        <v>186911325</v>
      </c>
      <c r="D118" s="20" t="n">
        <f aca="false">SUM(D111:D117)</f>
        <v>174381608</v>
      </c>
      <c r="E118" s="20" t="n">
        <f aca="false">SUM(E111:E117)</f>
        <v>82307876.15</v>
      </c>
      <c r="F118" s="20" t="n">
        <f aca="false">SUM(F111:F117)</f>
        <v>79368321.87</v>
      </c>
      <c r="G118" s="20" t="n">
        <f aca="false">+D118-F118</f>
        <v>95013286.13</v>
      </c>
      <c r="H118" s="21" t="n">
        <f aca="false">+F118/D118</f>
        <v>0.455141587351345</v>
      </c>
    </row>
    <row r="119" s="1" customFormat="true" ht="12.8" hidden="false" customHeight="false" outlineLevel="0" collapsed="false">
      <c r="D119" s="33"/>
      <c r="E119" s="33"/>
      <c r="F119" s="34"/>
    </row>
    <row r="120" customFormat="false" ht="12.8" hidden="false" customHeight="false" outlineLevel="0" collapsed="false">
      <c r="E120" s="34"/>
      <c r="F120" s="34"/>
    </row>
    <row r="121" s="1" customFormat="true" ht="20.95" hidden="false" customHeight="false" outlineLevel="0" collapsed="false">
      <c r="B121" s="29" t="s">
        <v>46</v>
      </c>
      <c r="C121" s="29" t="s">
        <v>7</v>
      </c>
      <c r="D121" s="29" t="s">
        <v>9</v>
      </c>
      <c r="E121" s="29" t="s">
        <v>47</v>
      </c>
      <c r="F121" s="30" t="s">
        <v>48</v>
      </c>
      <c r="G121" s="3"/>
    </row>
    <row r="122" s="1" customFormat="true" ht="12.8" hidden="false" customHeight="false" outlineLevel="0" collapsed="false">
      <c r="B122" s="10" t="s">
        <v>23</v>
      </c>
      <c r="C122" s="12" t="n">
        <v>32670202</v>
      </c>
      <c r="D122" s="12" t="n">
        <f aca="false">+F111</f>
        <v>15179421.57</v>
      </c>
      <c r="E122" s="12" t="n">
        <f aca="false">+C122-D122</f>
        <v>17490780.43</v>
      </c>
      <c r="F122" s="32" t="n">
        <f aca="false">+D122/C122</f>
        <v>0.46462588661068</v>
      </c>
      <c r="G122" s="3"/>
    </row>
    <row r="123" s="1" customFormat="true" ht="12.8" hidden="false" customHeight="false" outlineLevel="0" collapsed="false">
      <c r="B123" s="10" t="s">
        <v>27</v>
      </c>
      <c r="C123" s="12" t="n">
        <v>21002930</v>
      </c>
      <c r="D123" s="12" t="n">
        <f aca="false">+F112</f>
        <v>9887928.95</v>
      </c>
      <c r="E123" s="12" t="n">
        <f aca="false">+C123-D123</f>
        <v>11115001.05</v>
      </c>
      <c r="F123" s="32" t="n">
        <f aca="false">+D123/C123</f>
        <v>0.470788073378333</v>
      </c>
      <c r="G123" s="3"/>
    </row>
    <row r="124" s="1" customFormat="true" ht="12.8" hidden="false" customHeight="false" outlineLevel="0" collapsed="false">
      <c r="B124" s="10" t="s">
        <v>31</v>
      </c>
      <c r="C124" s="12" t="n">
        <v>33520596</v>
      </c>
      <c r="D124" s="12" t="n">
        <f aca="false">+F113</f>
        <v>15347874.09</v>
      </c>
      <c r="E124" s="12" t="n">
        <f aca="false">+C124-D124</f>
        <v>18172721.91</v>
      </c>
      <c r="F124" s="32" t="n">
        <f aca="false">+D124/C124</f>
        <v>0.457863997704575</v>
      </c>
      <c r="G124" s="3"/>
    </row>
    <row r="125" s="1" customFormat="true" ht="12.8" hidden="false" customHeight="false" outlineLevel="0" collapsed="false">
      <c r="B125" s="10" t="s">
        <v>36</v>
      </c>
      <c r="C125" s="12" t="n">
        <v>25731198</v>
      </c>
      <c r="D125" s="12" t="n">
        <f aca="false">+F114</f>
        <v>11861977.1</v>
      </c>
      <c r="E125" s="12" t="n">
        <f aca="false">+C125-D125</f>
        <v>13869220.9</v>
      </c>
      <c r="F125" s="32" t="n">
        <f aca="false">+D125/C125</f>
        <v>0.460995912432837</v>
      </c>
      <c r="G125" s="3"/>
    </row>
    <row r="126" s="1" customFormat="true" ht="12.8" hidden="false" customHeight="false" outlineLevel="0" collapsed="false">
      <c r="B126" s="10" t="s">
        <v>40</v>
      </c>
      <c r="C126" s="12" t="n">
        <v>35680807</v>
      </c>
      <c r="D126" s="12" t="n">
        <f aca="false">+F115</f>
        <v>16536179.43</v>
      </c>
      <c r="E126" s="12" t="n">
        <f aca="false">+C126-D126</f>
        <v>19144627.57</v>
      </c>
      <c r="F126" s="32" t="n">
        <f aca="false">+D126/C126</f>
        <v>0.463447461544241</v>
      </c>
      <c r="G126" s="3"/>
    </row>
    <row r="127" s="1" customFormat="true" ht="30.7" hidden="false" customHeight="false" outlineLevel="0" collapsed="false">
      <c r="B127" s="10" t="s">
        <v>41</v>
      </c>
      <c r="C127" s="12" t="n">
        <v>25742461</v>
      </c>
      <c r="D127" s="12" t="n">
        <f aca="false">+F116</f>
        <v>10540411.84</v>
      </c>
      <c r="E127" s="12" t="n">
        <f aca="false">+C127-D127</f>
        <v>15202049.16</v>
      </c>
      <c r="F127" s="32" t="n">
        <f aca="false">+D127/C127</f>
        <v>0.409456261388528</v>
      </c>
      <c r="G127" s="3"/>
    </row>
    <row r="128" s="1" customFormat="true" ht="30.7" hidden="false" customHeight="false" outlineLevel="0" collapsed="false">
      <c r="B128" s="10" t="s">
        <v>42</v>
      </c>
      <c r="C128" s="12" t="n">
        <v>33414</v>
      </c>
      <c r="D128" s="12" t="n">
        <f aca="false">+F117</f>
        <v>14528.89</v>
      </c>
      <c r="E128" s="12" t="n">
        <f aca="false">+C128-D128</f>
        <v>18885.11</v>
      </c>
      <c r="F128" s="32" t="n">
        <f aca="false">+D128/C128</f>
        <v>0.434814449033339</v>
      </c>
      <c r="G128" s="3"/>
    </row>
    <row r="129" s="1" customFormat="true" ht="12.8" hidden="false" customHeight="false" outlineLevel="0" collapsed="false">
      <c r="B129" s="19" t="s">
        <v>43</v>
      </c>
      <c r="C129" s="20" t="n">
        <f aca="false">SUM(C122:C128)</f>
        <v>174381608</v>
      </c>
      <c r="D129" s="20" t="n">
        <f aca="false">SUM(D122:D128)</f>
        <v>79368321.87</v>
      </c>
      <c r="E129" s="20" t="n">
        <f aca="false">+C129-D129</f>
        <v>95013286.13</v>
      </c>
      <c r="F129" s="35" t="n">
        <f aca="false">+D129/C129</f>
        <v>0.455141587351345</v>
      </c>
      <c r="G129" s="3"/>
    </row>
  </sheetData>
  <mergeCells count="26">
    <mergeCell ref="A4:I4"/>
    <mergeCell ref="A8:A11"/>
    <mergeCell ref="A12:A14"/>
    <mergeCell ref="A15:A18"/>
    <mergeCell ref="A19:A23"/>
    <mergeCell ref="A24:A27"/>
    <mergeCell ref="A28:A30"/>
    <mergeCell ref="A31:A33"/>
    <mergeCell ref="A34:A37"/>
    <mergeCell ref="A38:A41"/>
    <mergeCell ref="A42:A45"/>
    <mergeCell ref="A46:A48"/>
    <mergeCell ref="A49:A53"/>
    <mergeCell ref="A54:A57"/>
    <mergeCell ref="A58:A61"/>
    <mergeCell ref="A62:A65"/>
    <mergeCell ref="A66:A71"/>
    <mergeCell ref="A72:A76"/>
    <mergeCell ref="A77:A82"/>
    <mergeCell ref="A83:A87"/>
    <mergeCell ref="A88:A93"/>
    <mergeCell ref="A94:A97"/>
    <mergeCell ref="A98:A100"/>
    <mergeCell ref="A101:A106"/>
    <mergeCell ref="A107:C107"/>
    <mergeCell ref="D107:F107"/>
  </mergeCells>
  <printOptions headings="false" gridLines="false" gridLinesSet="true" horizontalCentered="true" verticalCentered="false"/>
  <pageMargins left="0.315277777777778" right="0.315277777777778" top="0.354166666666667" bottom="0.354861111111111" header="0.511805555555555" footer="0.315277777777778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36" width="12"/>
    <col collapsed="false" customWidth="true" hidden="false" outlineLevel="0" max="2" min="2" style="36" width="56.99"/>
    <col collapsed="false" customWidth="true" hidden="false" outlineLevel="0" max="3" min="3" style="37" width="21.34"/>
    <col collapsed="false" customWidth="true" hidden="false" outlineLevel="0" max="1025" min="4" style="36" width="12"/>
  </cols>
  <sheetData>
    <row r="1" customFormat="false" ht="15" hidden="false" customHeight="false" outlineLevel="0" collapsed="false">
      <c r="A1" s="36" t="s">
        <v>49</v>
      </c>
    </row>
    <row r="2" customFormat="false" ht="15" hidden="false" customHeight="false" outlineLevel="0" collapsed="false">
      <c r="A2" s="36" t="s">
        <v>50</v>
      </c>
    </row>
    <row r="4" customFormat="false" ht="15.75" hidden="false" customHeight="false" outlineLevel="0" collapsed="false">
      <c r="A4" s="38" t="s">
        <v>51</v>
      </c>
      <c r="B4" s="38"/>
      <c r="C4" s="38"/>
    </row>
    <row r="7" customFormat="false" ht="15.75" hidden="false" customHeight="false" outlineLevel="0" collapsed="false">
      <c r="A7" s="39" t="s">
        <v>52</v>
      </c>
      <c r="B7" s="39" t="s">
        <v>53</v>
      </c>
      <c r="C7" s="40" t="s">
        <v>54</v>
      </c>
    </row>
    <row r="8" customFormat="false" ht="15.75" hidden="false" customHeight="false" outlineLevel="0" collapsed="false">
      <c r="A8" s="41"/>
      <c r="B8" s="42" t="s">
        <v>55</v>
      </c>
      <c r="C8" s="43"/>
    </row>
    <row r="9" customFormat="false" ht="15" hidden="false" customHeight="false" outlineLevel="0" collapsed="false">
      <c r="A9" s="44" t="n">
        <v>1</v>
      </c>
      <c r="B9" s="45" t="s">
        <v>56</v>
      </c>
      <c r="C9" s="46" t="n">
        <v>981.71</v>
      </c>
    </row>
    <row r="10" customFormat="false" ht="15" hidden="false" customHeight="false" outlineLevel="0" collapsed="false">
      <c r="A10" s="44"/>
      <c r="B10" s="45"/>
      <c r="C10" s="46"/>
    </row>
    <row r="11" customFormat="false" ht="15" hidden="false" customHeight="false" outlineLevel="0" collapsed="false">
      <c r="A11" s="44" t="n">
        <v>2</v>
      </c>
      <c r="B11" s="45" t="s">
        <v>57</v>
      </c>
      <c r="C11" s="46" t="n">
        <f aca="false">282434.16+1728</f>
        <v>284162.16</v>
      </c>
    </row>
    <row r="12" customFormat="false" ht="15" hidden="false" customHeight="false" outlineLevel="0" collapsed="false">
      <c r="A12" s="44"/>
      <c r="B12" s="45"/>
      <c r="C12" s="46"/>
    </row>
    <row r="13" customFormat="false" ht="15" hidden="false" customHeight="false" outlineLevel="0" collapsed="false">
      <c r="A13" s="44" t="n">
        <v>3</v>
      </c>
      <c r="B13" s="45" t="s">
        <v>58</v>
      </c>
      <c r="C13" s="46" t="n">
        <v>101157.6</v>
      </c>
    </row>
    <row r="14" customFormat="false" ht="15" hidden="false" customHeight="false" outlineLevel="0" collapsed="false">
      <c r="A14" s="44"/>
      <c r="B14" s="45"/>
      <c r="C14" s="46"/>
    </row>
    <row r="15" customFormat="false" ht="15" hidden="false" customHeight="false" outlineLevel="0" collapsed="false">
      <c r="A15" s="44" t="n">
        <v>4</v>
      </c>
      <c r="B15" s="45" t="s">
        <v>59</v>
      </c>
      <c r="C15" s="46" t="n">
        <v>52503.71</v>
      </c>
    </row>
    <row r="16" customFormat="false" ht="15" hidden="false" customHeight="false" outlineLevel="0" collapsed="false">
      <c r="A16" s="44"/>
      <c r="B16" s="45"/>
      <c r="C16" s="46"/>
    </row>
    <row r="17" customFormat="false" ht="15" hidden="false" customHeight="false" outlineLevel="0" collapsed="false">
      <c r="A17" s="44" t="n">
        <v>5</v>
      </c>
      <c r="B17" s="45" t="s">
        <v>60</v>
      </c>
      <c r="C17" s="46" t="n">
        <v>4277.3</v>
      </c>
    </row>
    <row r="18" customFormat="false" ht="15" hidden="false" customHeight="false" outlineLevel="0" collapsed="false">
      <c r="A18" s="44"/>
      <c r="B18" s="45"/>
      <c r="C18" s="46"/>
    </row>
    <row r="19" customFormat="false" ht="15" hidden="false" customHeight="false" outlineLevel="0" collapsed="false">
      <c r="A19" s="44" t="n">
        <v>6</v>
      </c>
      <c r="B19" s="45" t="s">
        <v>61</v>
      </c>
      <c r="C19" s="46" t="n">
        <v>827.2</v>
      </c>
    </row>
    <row r="20" customFormat="false" ht="15" hidden="false" customHeight="false" outlineLevel="0" collapsed="false">
      <c r="A20" s="44"/>
      <c r="B20" s="45"/>
      <c r="C20" s="46"/>
    </row>
    <row r="21" customFormat="false" ht="15" hidden="false" customHeight="false" outlineLevel="0" collapsed="false">
      <c r="A21" s="44" t="n">
        <v>7</v>
      </c>
      <c r="B21" s="45" t="s">
        <v>62</v>
      </c>
      <c r="C21" s="46" t="n">
        <f aca="false">968.57+1285.71+9282.51+13307.43</f>
        <v>24844.22</v>
      </c>
    </row>
    <row r="22" customFormat="false" ht="15" hidden="false" customHeight="false" outlineLevel="0" collapsed="false">
      <c r="A22" s="44"/>
      <c r="B22" s="45"/>
      <c r="C22" s="46"/>
    </row>
    <row r="23" customFormat="false" ht="15" hidden="false" customHeight="false" outlineLevel="0" collapsed="false">
      <c r="A23" s="44" t="n">
        <v>8</v>
      </c>
      <c r="B23" s="45" t="s">
        <v>63</v>
      </c>
      <c r="C23" s="46" t="n">
        <v>2630.74</v>
      </c>
    </row>
    <row r="24" customFormat="false" ht="15" hidden="false" customHeight="false" outlineLevel="0" collapsed="false">
      <c r="A24" s="44"/>
      <c r="B24" s="45"/>
      <c r="C24" s="46"/>
    </row>
    <row r="25" customFormat="false" ht="15" hidden="false" customHeight="false" outlineLevel="0" collapsed="false">
      <c r="A25" s="44" t="n">
        <v>9</v>
      </c>
      <c r="B25" s="45" t="s">
        <v>64</v>
      </c>
      <c r="C25" s="46" t="n">
        <v>280019.48</v>
      </c>
    </row>
    <row r="26" customFormat="false" ht="15" hidden="false" customHeight="false" outlineLevel="0" collapsed="false">
      <c r="A26" s="44"/>
      <c r="B26" s="45"/>
      <c r="C26" s="46"/>
    </row>
    <row r="27" customFormat="false" ht="15" hidden="false" customHeight="false" outlineLevel="0" collapsed="false">
      <c r="A27" s="44" t="n">
        <v>10</v>
      </c>
      <c r="B27" s="45" t="s">
        <v>65</v>
      </c>
      <c r="C27" s="46" t="n">
        <f aca="false">1348.57+217.14</f>
        <v>1565.71</v>
      </c>
    </row>
    <row r="28" customFormat="false" ht="15" hidden="false" customHeight="false" outlineLevel="0" collapsed="false">
      <c r="A28" s="44"/>
      <c r="B28" s="45"/>
      <c r="C28" s="46"/>
    </row>
    <row r="29" customFormat="false" ht="15" hidden="false" customHeight="false" outlineLevel="0" collapsed="false">
      <c r="A29" s="44" t="n">
        <v>11</v>
      </c>
      <c r="B29" s="45" t="s">
        <v>66</v>
      </c>
      <c r="C29" s="46" t="n">
        <v>41489.15</v>
      </c>
    </row>
    <row r="30" customFormat="false" ht="15" hidden="false" customHeight="false" outlineLevel="0" collapsed="false">
      <c r="A30" s="44"/>
      <c r="B30" s="45"/>
      <c r="C30" s="46"/>
    </row>
    <row r="31" customFormat="false" ht="15" hidden="false" customHeight="false" outlineLevel="0" collapsed="false">
      <c r="A31" s="44" t="n">
        <v>12</v>
      </c>
      <c r="B31" s="45" t="s">
        <v>67</v>
      </c>
      <c r="C31" s="46" t="n">
        <v>12031.03</v>
      </c>
    </row>
    <row r="32" customFormat="false" ht="15" hidden="false" customHeight="false" outlineLevel="0" collapsed="false">
      <c r="A32" s="44"/>
      <c r="B32" s="45"/>
      <c r="C32" s="46"/>
    </row>
    <row r="33" customFormat="false" ht="15" hidden="false" customHeight="false" outlineLevel="0" collapsed="false">
      <c r="A33" s="44" t="n">
        <v>13</v>
      </c>
      <c r="B33" s="45" t="s">
        <v>68</v>
      </c>
      <c r="C33" s="46" t="n">
        <f aca="false">45849.56+9065.83</f>
        <v>54915.39</v>
      </c>
    </row>
    <row r="34" customFormat="false" ht="15" hidden="false" customHeight="false" outlineLevel="0" collapsed="false">
      <c r="A34" s="44"/>
      <c r="B34" s="45"/>
      <c r="C34" s="46"/>
    </row>
    <row r="35" customFormat="false" ht="15" hidden="false" customHeight="false" outlineLevel="0" collapsed="false">
      <c r="A35" s="44" t="n">
        <v>14</v>
      </c>
      <c r="B35" s="45" t="s">
        <v>69</v>
      </c>
      <c r="C35" s="46" t="n">
        <f aca="false">35341.59+3225333.35</f>
        <v>3260674.94</v>
      </c>
    </row>
    <row r="36" customFormat="false" ht="15" hidden="false" customHeight="false" outlineLevel="0" collapsed="false">
      <c r="A36" s="44"/>
      <c r="B36" s="45"/>
      <c r="C36" s="46"/>
    </row>
    <row r="37" customFormat="false" ht="15" hidden="false" customHeight="false" outlineLevel="0" collapsed="false">
      <c r="A37" s="44" t="n">
        <v>15</v>
      </c>
      <c r="B37" s="45" t="s">
        <v>70</v>
      </c>
      <c r="C37" s="46"/>
    </row>
    <row r="38" customFormat="false" ht="15" hidden="false" customHeight="false" outlineLevel="0" collapsed="false">
      <c r="A38" s="44"/>
      <c r="B38" s="45" t="s">
        <v>71</v>
      </c>
      <c r="C38" s="46" t="n">
        <v>1209633.7</v>
      </c>
    </row>
    <row r="39" customFormat="false" ht="15" hidden="false" customHeight="false" outlineLevel="0" collapsed="false">
      <c r="A39" s="47"/>
      <c r="B39" s="48"/>
      <c r="C39" s="49"/>
    </row>
    <row r="40" customFormat="false" ht="15" hidden="false" customHeight="false" outlineLevel="0" collapsed="false">
      <c r="A40" s="50" t="s">
        <v>72</v>
      </c>
      <c r="B40" s="51"/>
      <c r="C40" s="52" t="n">
        <f aca="false">SUM(C8:C38)</f>
        <v>5331714.04</v>
      </c>
    </row>
  </sheetData>
  <mergeCells count="1">
    <mergeCell ref="A4:C4"/>
  </mergeCells>
  <printOptions headings="false" gridLines="false" gridLinesSet="true" horizontalCentered="true" verticalCentered="false"/>
  <pageMargins left="0.747916666666667" right="0.747916666666667" top="1.20972222222222" bottom="0.984027777777778" header="0.511805555555555" footer="0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&amp;LC:Mis documentos/Ejecución Enero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LibreOffice/5.2.7.2$Linux_X86_64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2012-06-15T17:46:05Z</dcterms:created>
  <dc:creator>Ing. Magno Soriano</dc:creator>
  <dc:description/>
  <dc:language>es-SV</dc:language>
  <cp:lastModifiedBy/>
  <cp:lastPrinted>2017-07-14T14:26:52Z</cp:lastPrinted>
  <dcterms:modified xsi:type="dcterms:W3CDTF">2018-01-05T09:18:55Z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