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2.jpeg" ContentType="image/jpeg"/>
  <Override PartName="/xl/media/image1.gif" ContentType="image/gif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EGIONES " sheetId="1" state="visible" r:id="rId2"/>
    <sheet name="COMPROMISOS" sheetId="2" state="hidden" r:id="rId3"/>
  </sheets>
  <definedNames>
    <definedName function="false" hidden="false" localSheetId="0" name="_xlnm.Print_Titles" vbProcedure="false">'REGIONES '!$7:$8</definedName>
    <definedName function="false" hidden="false" name="Afganistán" vbProcedure="false">[0]!countries</definedName>
    <definedName function="false" hidden="false" name="awdehjwehjwehj" vbProcedure="false">#ref!</definedName>
    <definedName function="false" hidden="false" name="Barra" vbProcedure="false">#ref!</definedName>
    <definedName function="false" hidden="false" name="CARTA" vbProcedure="false">#ref!</definedName>
    <definedName function="false" hidden="false" name="COMPARACION" vbProcedure="false">#ref!</definedName>
    <definedName function="false" hidden="false" name="COMPARACION2" vbProcedure="false">#ref!</definedName>
    <definedName function="false" hidden="false" name="Countries" vbProcedure="false">#ref!</definedName>
    <definedName function="false" hidden="false" name="Datos" vbProcedure="false">#ref!</definedName>
    <definedName function="false" hidden="false" name="donacion" vbProcedure="false">[1]datos!#ref!</definedName>
    <definedName function="false" hidden="false" name="KKKK" vbProcedure="false">[1]datos!#ref!</definedName>
    <definedName function="false" hidden="false" name="MMM" vbProcedure="false">[1]datos!#ref!</definedName>
    <definedName function="false" hidden="false" name="PRESUPU" vbProcedure="false">#ref!</definedName>
    <definedName function="false" hidden="false" name="SDFSDDFG" vbProcedure="false">#ref!</definedName>
    <definedName function="false" hidden="false" name="SFFF" vbProcedure="false">#ref!</definedName>
    <definedName function="false" hidden="false" name="xxxxx" vbProcedure="false">#ref!</definedName>
    <definedName function="false" hidden="false" name="__shared_2_0_0" vbProcedure="false">SUM(#ref!)</definedName>
    <definedName function="false" hidden="false" name="__shared_2_10_0" vbProcedure="false">SUM(#ref!)</definedName>
    <definedName function="false" hidden="false" name="__shared_2_11_0" vbProcedure="false">+#ref!-#ref!</definedName>
    <definedName function="false" hidden="false" name="__shared_2_12_0" vbProcedure="false">SUM(#ref!)</definedName>
    <definedName function="false" hidden="false" name="__shared_2_13_0" vbProcedure="false">+#ref!-#ref!</definedName>
    <definedName function="false" hidden="false" name="__shared_2_14_0" vbProcedure="false">SUM(#ref!)</definedName>
    <definedName function="false" hidden="false" name="__shared_2_15_0" vbProcedure="false">+#ref!-#ref!</definedName>
    <definedName function="false" hidden="false" name="__shared_2_16_0" vbProcedure="false">SUM(#ref!)</definedName>
    <definedName function="false" hidden="false" name="__shared_2_17_0" vbProcedure="false">+#ref!-#ref!</definedName>
    <definedName function="false" hidden="false" name="__shared_2_1_0" vbProcedure="false">+#ref!-#ref!</definedName>
    <definedName function="false" hidden="false" name="__shared_2_2_0" vbProcedure="false">SUM(#ref!)</definedName>
    <definedName function="false" hidden="false" name="__shared_2_3_0" vbProcedure="false">+#ref!-#ref!</definedName>
    <definedName function="false" hidden="false" name="__shared_2_4_0" vbProcedure="false">SUM(#ref!)</definedName>
    <definedName function="false" hidden="false" name="__shared_2_5_0" vbProcedure="false">+#ref!-#ref!</definedName>
    <definedName function="false" hidden="false" name="__shared_2_6_0" vbProcedure="false">SUM(#ref!)</definedName>
    <definedName function="false" hidden="false" name="__shared_2_7_0" vbProcedure="false">+#ref!-#ref!</definedName>
    <definedName function="false" hidden="false" name="__shared_2_8_0" vbProcedure="false">SUM(#ref!)</definedName>
    <definedName function="false" hidden="false" name="__shared_2_9_0" vbProcedure="false">+#ref!-#ref!</definedName>
    <definedName function="false" hidden="false" name="__xlfn_COMPOUNDVALUE" vbProcedure="false">NA()</definedName>
    <definedName function="false" hidden="false" name="__xlfn_CUBEKPIMEMBER" vbProcedure="false">NA()</definedName>
    <definedName function="false" hidden="false" name="__xlfn_CUBEMEMBER" vbProcedure="false">NA()</definedName>
    <definedName function="false" hidden="false" name="__xlfn_CUBERANKEDMEMBER" vbProcedure="false">NA()</definedName>
    <definedName function="false" hidden="false" name="__xlfn_CUBESET" vbProcedure="false">NA()</definedName>
    <definedName function="false" hidden="false" name="__xlfn_CUBEVALUE" vbProcedure="false">NA()</definedName>
    <definedName function="false" hidden="false" name="___xlfn_COMPOUNDVALUE" vbProcedure="false">NA()</definedName>
    <definedName function="false" hidden="false" name="___xlfn_CUBEKPIMEMBER" vbProcedure="false">NA()</definedName>
    <definedName function="false" hidden="false" name="___xlfn_CUBEMEMBER" vbProcedure="false">NA()</definedName>
    <definedName function="false" hidden="false" name="___xlfn_CUBERANKEDMEMBER" vbProcedure="false">NA()</definedName>
    <definedName function="false" hidden="false" name="___xlfn_CUBESET" vbProcedure="false">NA()</definedName>
    <definedName function="false" hidden="false" name="___xlfn_CUBEVALUE" vbProcedure="false">NA()</definedName>
    <definedName function="false" hidden="false" name="____xlfn_COMPOUNDVALUE" vbProcedure="false">NA()</definedName>
    <definedName function="false" hidden="false" name="____xlfn_CUBEKPIMEMBER" vbProcedure="false">NA()</definedName>
    <definedName function="false" hidden="false" name="____xlfn_CUBEMEMBER" vbProcedure="false">NA()</definedName>
    <definedName function="false" hidden="false" name="____xlfn_CUBERANKEDMEMBER" vbProcedure="false">NA()</definedName>
    <definedName function="false" hidden="false" name="____xlfn_CUBESET" vbProcedure="false">NA()</definedName>
    <definedName function="false" hidden="false" name="____xlfn_CUBEVALUE" vbProcedure="false">NA()</definedName>
    <definedName function="false" hidden="false" localSheetId="0" name="Afganistán" vbProcedure="false">#n/a</definedName>
    <definedName function="false" hidden="false" localSheetId="0" name="Barra" vbProcedure="false">#ref!</definedName>
    <definedName function="false" hidden="false" localSheetId="0" name="CARTA" vbProcedure="false">#ref!</definedName>
    <definedName function="false" hidden="false" localSheetId="0" name="COMPARACION" vbProcedure="false">#ref!</definedName>
    <definedName function="false" hidden="false" localSheetId="0" name="COMPARACION2" vbProcedure="false">#ref!</definedName>
    <definedName function="false" hidden="false" localSheetId="0" name="Countries" vbProcedure="false">#ref!</definedName>
    <definedName function="false" hidden="false" localSheetId="0" name="Datos" vbProcedure="false">#ref!</definedName>
    <definedName function="false" hidden="false" localSheetId="0" name="donacion" vbProcedure="false">[1]datos!#ref!</definedName>
    <definedName function="false" hidden="false" localSheetId="0" name="KKKK" vbProcedure="false">[1]datos!#ref!</definedName>
    <definedName function="false" hidden="false" localSheetId="0" name="MMM" vbProcedure="false">[1]datos!#ref!</definedName>
    <definedName function="false" hidden="false" localSheetId="0" name="PRESUPU" vbProcedure="false">#ref!</definedName>
    <definedName function="false" hidden="false" localSheetId="0" name="SDFSDDFG" vbProcedure="false">#ref!</definedName>
    <definedName function="false" hidden="false" localSheetId="0" name="SFFF" vbProcedure="false">#ref!</definedName>
    <definedName function="false" hidden="false" localSheetId="0" name="xxxxx" vbProcedure="false">#ref!</definedName>
    <definedName function="false" hidden="false" localSheetId="0" name="_xlnm.Print_Titles" vbProcedure="false">'REGIONES '!$7:$8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<sst xmlns="http://schemas.openxmlformats.org/spreadsheetml/2006/main" count="183" uniqueCount="70">
  <si>
    <t>  </t>
  </si>
  <si>
    <t>UNIDAD FINANCIERA INSTITUCIONAL</t>
  </si>
  <si>
    <t>EJECUCION PRESUPUESTARIA AL  31 DE DICIEMBRE    2015  - REGIONES DE SALUD POR RUBRO DE GASTO</t>
  </si>
  <si>
    <t>LINEA DE TRABAJO</t>
  </si>
  <si>
    <t>RUBRO DE GASTO</t>
  </si>
  <si>
    <t>Presupuesto Votado</t>
  </si>
  <si>
    <t>Modificaciones al Presupuesto</t>
  </si>
  <si>
    <t>Presupuesto Modificado</t>
  </si>
  <si>
    <t>Comprometido</t>
  </si>
  <si>
    <t>Devengado</t>
  </si>
  <si>
    <t>% EJECUCION</t>
  </si>
  <si>
    <t>SALDO NO EJECUTADO</t>
  </si>
  <si>
    <t>3=(1+2)</t>
  </si>
  <si>
    <t>6=(5/3)</t>
  </si>
  <si>
    <t>7=(3-5)</t>
  </si>
  <si>
    <t>0201  Gestión Técnica Administrativa, Región Occidental 2015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</si>
  <si>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</si>
  <si>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</si>
  <si>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</si>
  <si>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</si>
  <si>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</si>
  <si>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Egresos</t>
  </si>
  <si>
    <t>0206  Atención a la Persona, Región Occidental 2015</t>
  </si>
  <si>
    <t>0211  Atención al Medio, Región Occidental 2015</t>
  </si>
  <si>
    <t>SUB TOTAL REGION OCCIDENTAL</t>
  </si>
  <si>
    <t>0202  Gestión Técnica Administrativa, Región Central 2015</t>
  </si>
  <si>
    <t>0207  Atención a la Persona, Región Central 2015</t>
  </si>
  <si>
    <t>0212  Atención al Medio, Región Central 2015</t>
  </si>
  <si>
    <t>SUB TOTAL REGION CENTRAL</t>
  </si>
  <si>
    <t>0203  Gestión Técnica Administrativa, Región Metropolitana 2015</t>
  </si>
  <si>
    <t>0208  Atención a la Persona, Región Metropolitana 2015</t>
  </si>
  <si>
    <t>0213  Atención al Medio, Región Metropolitana 2015</t>
  </si>
  <si>
    <t>SUB TOTAL REGION METROPOLITANA</t>
  </si>
  <si>
    <t>0204  Gestión Técnica Administrativa, Región Paracentral 2015</t>
  </si>
  <si>
    <t>0209  Atención a la Persona, Región Paracentral 2015</t>
  </si>
  <si>
    <t>0214  Atención al Medio, Región Paracentral 2015</t>
  </si>
  <si>
    <t>SUB TOTAL REGION PARACENTRAL</t>
  </si>
  <si>
    <t>0205  Gestión Técnica Administrativa, Región Oriental 2015</t>
  </si>
  <si>
    <t>0210  Atención a la Persona, Región Oriental 2015</t>
  </si>
  <si>
    <t>0215  Atención al Medio, Región Oriental 2015</t>
  </si>
  <si>
    <t>SUB TOTAL REGION ORIENTAL</t>
  </si>
  <si>
    <t>0216  Redes Integrales e Integradas de Servicios de Salud 2015</t>
  </si>
  <si>
    <t>0217  Fortalecimiento de la Salud de la Mujer - Primer Nivel de Atención 2015</t>
  </si>
  <si>
    <t>Total</t>
  </si>
  <si>
    <t> - 1 - </t>
  </si>
  <si>
    <t>EJECUCION PRESUPUESTARIA AL  31   DE DICIEMBRE   2015  - REGIONES DE SALUD POR RUBRO DE GASTO</t>
  </si>
  <si>
    <t>MINISTERIO DE SALUD PUBLICA Y ASISTENCIA SOCIAL</t>
  </si>
  <si>
    <t>GERENCIA FINANCIERA</t>
  </si>
  <si>
    <t>DETALLE DE COMPROMISOS, PRESUPUESTO 2001</t>
  </si>
  <si>
    <t>No.</t>
  </si>
  <si>
    <t>DESCRIPCION </t>
  </si>
  <si>
    <t>MONTO (¢)</t>
  </si>
  <si>
    <t>CONTRATOS.</t>
  </si>
  <si>
    <t>Suministro Agua Purificada</t>
  </si>
  <si>
    <t>Medicamentos</t>
  </si>
  <si>
    <t>Insumos Médicos</t>
  </si>
  <si>
    <t>Comunicaciones</t>
  </si>
  <si>
    <t>Llantas </t>
  </si>
  <si>
    <t>Lubricantes</t>
  </si>
  <si>
    <t>Repuestos y Accesorios</t>
  </si>
  <si>
    <t>Mantto. Reparación de Infraestructura</t>
  </si>
  <si>
    <t>Dengue</t>
  </si>
  <si>
    <t>Mantto. Reparación de Equipo</t>
  </si>
  <si>
    <t>Textiles y Vestuarios</t>
  </si>
  <si>
    <t>Papelería y Utiles</t>
  </si>
  <si>
    <t>Otros</t>
  </si>
  <si>
    <t>Ordenes de Compra</t>
  </si>
  <si>
    <t>Presupuestos Extraordinario de Inversión </t>
  </si>
  <si>
    <t>Pública</t>
  </si>
  <si>
    <t>Total Compromisos</t>
  </si>
</sst>
</file>

<file path=xl/styles.xml><?xml version="1.0" encoding="utf-8"?>
<styleSheet xmlns="http://schemas.openxmlformats.org/spreadsheetml/2006/main">
  <numFmts count="30">
    <numFmt numFmtId="164" formatCode="GENERAL"/>
    <numFmt numFmtId="165" formatCode="_-[$€-2]* #,##0.00_-;\-[$€-2]* #,##0.00_-;_-[$€-2]* \-??_-"/>
    <numFmt numFmtId="166" formatCode="_([$€]* #,##0.00_);_([$€]* \(#,##0.00\);_([$€]* \-??_);_(@_)"/>
    <numFmt numFmtId="167" formatCode="_([$€]* #,##0.00_);_([$€]* \(#,##0.00\);_([$€]* \-??_);_(@_)"/>
    <numFmt numFmtId="168" formatCode="_-[$€-2]* #,##0.00_-;\-[$€-2]* #,##0.00_-;_-[$€-2]* \-??_-"/>
    <numFmt numFmtId="169" formatCode="0.0%"/>
    <numFmt numFmtId="170" formatCode="_(\$* #,##0.00_);_(\$* \(#,##0.00\);_(\$* \-??_);_(@_)"/>
    <numFmt numFmtId="171" formatCode="_-* #,##0.00_-;\-* #,##0.00_-;_-* \-??_-;_-@_-"/>
    <numFmt numFmtId="172" formatCode="_(* #,##0.00_);_(* \(#,##0.00\);_(* \-??_);_(@_)"/>
    <numFmt numFmtId="173" formatCode="HH:MM:SS\ AM/PM"/>
    <numFmt numFmtId="174" formatCode="\$#,##0.00;[RED]\$#,##0.00"/>
    <numFmt numFmtId="175" formatCode="_(* #,##0.000000_);_(* \(#,##0.000000\);_(* \-??_);_(@_)"/>
    <numFmt numFmtId="176" formatCode="HH:MM:SS\ AM/PM;@"/>
    <numFmt numFmtId="177" formatCode="#,##0.00%"/>
    <numFmt numFmtId="178" formatCode="_(* #,##0.00_);_(* \(#,##0.00\);_(* \-_);_(@_)"/>
    <numFmt numFmtId="179" formatCode="0.00;[RED]0.00"/>
    <numFmt numFmtId="180" formatCode="DD/MM/YYYY;@"/>
    <numFmt numFmtId="181" formatCode="_([$$-440A]* #,##0.00_);_([$$-440A]* \(#,##0.00\);_([$$-440A]* \-??_);_(@_)"/>
    <numFmt numFmtId="182" formatCode="_(* #,##0.00_);_(* \(#,##0.00\);_(* \-??_);_(@_)"/>
    <numFmt numFmtId="183" formatCode="\$#,##0.00_);[RED]&quot;($&quot;#,##0.00\)"/>
    <numFmt numFmtId="184" formatCode="\$#,##0.00_);&quot;($&quot;#,##0.00\)"/>
    <numFmt numFmtId="185" formatCode="\$#,##0.00;&quot;-$&quot;#,##0.00"/>
    <numFmt numFmtId="186" formatCode="_(\$* #,##0.00_);_(\$* \(#,##0.00\);_(\$* \-??_);_(@_)"/>
    <numFmt numFmtId="187" formatCode="_(* #,##0_);_(* \(#,##0\);_(* \-??_);_(@_)"/>
    <numFmt numFmtId="188" formatCode="#,##0.000000000"/>
    <numFmt numFmtId="189" formatCode="0%"/>
    <numFmt numFmtId="190" formatCode="000%"/>
    <numFmt numFmtId="191" formatCode="#.##000"/>
    <numFmt numFmtId="192" formatCode="DD\/MM\/YYYY"/>
    <numFmt numFmtId="193" formatCode="H:MM:SS"/>
  </numFmts>
  <fonts count="31">
    <font>
      <sz val="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0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Tahoma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1"/>
      <color rgb="FF660066"/>
      <name val="Calibri"/>
      <family val="2"/>
      <charset val="1"/>
    </font>
    <font>
      <sz val="11"/>
      <color rgb="FFFF66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8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2F1F1"/>
      </patternFill>
    </fill>
    <fill>
      <patternFill patternType="solid">
        <fgColor rgb="FFFFCC99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CFFFF"/>
        <bgColor rgb="FFDBEEF4"/>
      </patternFill>
    </fill>
    <fill>
      <patternFill patternType="solid">
        <fgColor rgb="FFDCE6F2"/>
        <bgColor rgb="FFDBEEF4"/>
      </patternFill>
    </fill>
    <fill>
      <patternFill patternType="solid">
        <fgColor rgb="FFCCCCFF"/>
        <bgColor rgb="FFBFD2E2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1F1"/>
      </patternFill>
    </fill>
    <fill>
      <patternFill patternType="solid">
        <fgColor rgb="FFE6E0EC"/>
        <bgColor rgb="FFDFDFDF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F2F1F1"/>
      </patternFill>
    </fill>
    <fill>
      <patternFill patternType="solid">
        <fgColor rgb="FFC0C0C0"/>
        <bgColor rgb="FFCCC1DA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A2C4E0"/>
      </patternFill>
    </fill>
    <fill>
      <patternFill patternType="solid">
        <fgColor rgb="FFB9CDE5"/>
        <bgColor rgb="FFBFD2E2"/>
      </patternFill>
    </fill>
    <fill>
      <patternFill patternType="solid">
        <fgColor rgb="FFE6B9B8"/>
        <bgColor rgb="FFCCC1DA"/>
      </patternFill>
    </fill>
    <fill>
      <patternFill patternType="solid">
        <fgColor rgb="FF993366"/>
        <bgColor rgb="FF993300"/>
      </patternFill>
    </fill>
    <fill>
      <patternFill patternType="solid">
        <fgColor rgb="FFD7E4BD"/>
        <bgColor rgb="FFDFDFDF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FD2E2"/>
      </patternFill>
    </fill>
    <fill>
      <patternFill patternType="solid">
        <fgColor rgb="FFFCD5B5"/>
        <bgColor rgb="FFFFCC99"/>
      </patternFill>
    </fill>
    <fill>
      <patternFill patternType="solid">
        <fgColor rgb="FF33CCCC"/>
        <bgColor rgb="FF339966"/>
      </patternFill>
    </fill>
    <fill>
      <patternFill patternType="solid">
        <fgColor rgb="FFFF0000"/>
        <bgColor rgb="FF993300"/>
      </patternFill>
    </fill>
    <fill>
      <patternFill patternType="solid">
        <fgColor rgb="FF008080"/>
        <bgColor rgb="FF0066CC"/>
      </patternFill>
    </fill>
    <fill>
      <patternFill patternType="solid">
        <fgColor rgb="FFFF6600"/>
        <bgColor rgb="FFFF99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00FF"/>
        <bgColor rgb="FF800080"/>
      </patternFill>
    </fill>
    <fill>
      <patternFill patternType="solid">
        <fgColor rgb="FFFF99CC"/>
        <bgColor rgb="FFE6B9B8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BFD2E2"/>
        <bgColor rgb="FFB9CDE5"/>
      </patternFill>
    </fill>
    <fill>
      <patternFill patternType="solid">
        <fgColor rgb="FFF2F1F1"/>
        <bgColor rgb="FFEBF1DE"/>
      </patternFill>
    </fill>
    <fill>
      <patternFill patternType="solid">
        <fgColor rgb="FFDFDFDF"/>
        <bgColor rgb="FFE6E0E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660066"/>
      </left>
      <right style="double">
        <color rgb="FF660066"/>
      </right>
      <top style="double">
        <color rgb="FF660066"/>
      </top>
      <bottom style="double">
        <color rgb="FF660066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 diagonalUp="false" diagonalDown="false">
      <left/>
      <right/>
      <top style="thin">
        <color rgb="FF008080"/>
      </top>
      <bottom style="double">
        <color rgb="FF008080"/>
      </bottom>
      <diagonal/>
    </border>
    <border diagonalUp="false" diagonalDown="false">
      <left/>
      <right/>
      <top/>
      <bottom style="thick">
        <color rgb="FF00808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medium">
        <color rgb="FF008080"/>
      </bottom>
      <diagonal/>
    </border>
    <border diagonalUp="false" diagonalDown="false"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 diagonalUp="false" diagonalDown="false">
      <left/>
      <right/>
      <top/>
      <bottom style="medium">
        <color rgb="FF93B1CD"/>
      </bottom>
      <diagonal/>
    </border>
    <border diagonalUp="false" diagonalDown="false">
      <left style="thin">
        <color rgb="FF141312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 diagonalUp="false" diagonalDown="false">
      <left style="thin">
        <color rgb="FF141312"/>
      </left>
      <right style="thin">
        <color rgb="FF141312"/>
      </right>
      <top style="thin">
        <color rgb="FF141312"/>
      </top>
      <bottom/>
      <diagonal/>
    </border>
    <border diagonalUp="false" diagonalDown="false">
      <left style="thin">
        <color rgb="FF141312"/>
      </left>
      <right style="thin">
        <color rgb="FF141312"/>
      </right>
      <top/>
      <bottom/>
      <diagonal/>
    </border>
    <border diagonalUp="false" diagonalDown="false">
      <left style="thin">
        <color rgb="FF141312"/>
      </left>
      <right style="thin">
        <color rgb="FF141312"/>
      </right>
      <top/>
      <bottom style="thin">
        <color rgb="FF141312"/>
      </bottom>
      <diagonal/>
    </border>
    <border diagonalUp="false" diagonalDown="false">
      <left style="thin">
        <color rgb="FF141312"/>
      </left>
      <right/>
      <top style="thin">
        <color rgb="FF141312"/>
      </top>
      <bottom style="thin">
        <color rgb="FF141312"/>
      </bottom>
      <diagonal/>
    </border>
    <border diagonalUp="false" diagonalDown="false">
      <left/>
      <right style="thin">
        <color rgb="FF141312"/>
      </right>
      <top style="thin">
        <color rgb="FF141312"/>
      </top>
      <bottom style="thin">
        <color rgb="FF141312"/>
      </bottom>
      <diagonal/>
    </border>
  </borders>
  <cellStyleXfs count="5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9" fillId="33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3" borderId="4" applyFont="true" applyBorder="true" applyAlignment="true" applyProtection="false">
      <alignment horizontal="general" vertical="bottom" textRotation="0" wrapText="false" indent="0" shrinkToFit="false"/>
    </xf>
    <xf numFmtId="164" fontId="9" fillId="33" borderId="4" applyFont="true" applyBorder="tru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5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1" fillId="0" borderId="7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31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1" applyFont="true" applyBorder="true" applyAlignment="true" applyProtection="false">
      <alignment horizontal="general" vertical="bottom" textRotation="0" wrapText="false" indent="0" shrinkToFit="false"/>
    </xf>
    <xf numFmtId="164" fontId="12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13" fillId="0" borderId="0" applyFont="true" applyBorder="false" applyAlignment="true" applyProtection="false">
      <alignment horizontal="general" vertical="bottom" textRotation="0" wrapText="false" indent="0" shrinkToFit="false"/>
    </xf>
    <xf numFmtId="185" fontId="13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82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84" fontId="13" fillId="0" borderId="0" applyFont="true" applyBorder="false" applyAlignment="true" applyProtection="false">
      <alignment horizontal="general" vertical="bottom" textRotation="0" wrapText="false" indent="0" shrinkToFit="false"/>
    </xf>
    <xf numFmtId="173" fontId="13" fillId="0" borderId="0" applyFont="true" applyBorder="false" applyAlignment="true" applyProtection="false">
      <alignment horizontal="general" vertical="bottom" textRotation="0" wrapText="false" indent="0" shrinkToFit="false"/>
    </xf>
    <xf numFmtId="186" fontId="13" fillId="0" borderId="0" applyFont="true" applyBorder="false" applyAlignment="true" applyProtection="false">
      <alignment horizontal="general" vertical="bottom" textRotation="0" wrapText="false" indent="0" shrinkToFit="false"/>
    </xf>
    <xf numFmtId="187" fontId="0" fillId="0" borderId="0" applyFont="true" applyBorder="false" applyAlignment="true" applyProtection="false">
      <alignment horizontal="general" vertical="bottom" textRotation="0" wrapText="false" indent="0" shrinkToFit="false"/>
    </xf>
    <xf numFmtId="188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4" fontId="0" fillId="0" borderId="0" applyFont="true" applyBorder="false" applyAlignment="true" applyProtection="false">
      <alignment horizontal="general" vertical="bottom" textRotation="0" wrapText="false" indent="0" shrinkToFit="false"/>
    </xf>
    <xf numFmtId="18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1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0" fillId="4" borderId="8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3" fillId="4" borderId="9" applyFont="true" applyBorder="true" applyAlignment="true" applyProtection="false">
      <alignment horizontal="general" vertical="bottom" textRotation="0" wrapText="false" indent="0" shrinkToFit="false"/>
    </xf>
    <xf numFmtId="164" fontId="19" fillId="2" borderId="10" applyFont="true" applyBorder="true" applyAlignment="true" applyProtection="false">
      <alignment horizontal="general" vertical="bottom" textRotation="0" wrapText="false" indent="0" shrinkToFit="false"/>
    </xf>
    <xf numFmtId="164" fontId="19" fillId="2" borderId="10" applyFont="true" applyBorder="true" applyAlignment="true" applyProtection="false">
      <alignment horizontal="general" vertical="bottom" textRotation="0" wrapText="false" indent="0" shrinkToFit="false"/>
    </xf>
    <xf numFmtId="164" fontId="19" fillId="2" borderId="10" applyFont="true" applyBorder="tru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13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2" borderId="11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12" applyFont="true" applyBorder="true" applyAlignment="true" applyProtection="false">
      <alignment horizontal="general" vertical="bottom" textRotation="0" wrapText="false" indent="0" shrinkToFit="false"/>
    </xf>
    <xf numFmtId="164" fontId="15" fillId="0" borderId="13" applyFont="true" applyBorder="true" applyAlignment="true" applyProtection="false">
      <alignment horizontal="general" vertical="bottom" textRotation="0" wrapText="false" indent="0" shrinkToFit="false"/>
    </xf>
    <xf numFmtId="164" fontId="16" fillId="0" borderId="13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4" fillId="0" borderId="14" applyFont="true" applyBorder="true" applyAlignment="true" applyProtection="false">
      <alignment horizontal="general" vertical="bottom" textRotation="0" wrapText="false" indent="0" shrinkToFit="false"/>
    </xf>
    <xf numFmtId="164" fontId="11" fillId="0" borderId="15" applyFont="true" applyBorder="tru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0" fontId="18" fillId="0" borderId="0" xfId="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90" fontId="0" fillId="0" borderId="0" xfId="4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30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30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30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30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34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34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91" fontId="28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8" fillId="0" borderId="17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7" fillId="35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91" fontId="27" fillId="35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7" fillId="35" borderId="18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7" fillId="36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91" fontId="27" fillId="36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7" fillId="36" borderId="18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92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93" fontId="1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6" fillId="0" borderId="19" xfId="30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2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91" fontId="28" fillId="2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90" fontId="28" fillId="2" borderId="18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30" fillId="0" borderId="2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9" fillId="0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9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9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9" fillId="0" borderId="25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5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4" customBuiltin="true"/>
    <cellStyle name="20% - Accent1 2" xfId="21" builtinId="54" customBuiltin="true"/>
    <cellStyle name="20% - Accent1 3" xfId="22" builtinId="54" customBuiltin="true"/>
    <cellStyle name="20% - Accent2" xfId="23" builtinId="54" customBuiltin="true"/>
    <cellStyle name="20% - Accent2 2" xfId="24" builtinId="54" customBuiltin="true"/>
    <cellStyle name="20% - Accent3" xfId="25" builtinId="54" customBuiltin="true"/>
    <cellStyle name="20% - Accent3 2" xfId="26" builtinId="54" customBuiltin="true"/>
    <cellStyle name="20% - Accent3 3" xfId="27" builtinId="54" customBuiltin="true"/>
    <cellStyle name="20% - Accent4" xfId="28" builtinId="54" customBuiltin="true"/>
    <cellStyle name="20% - Accent4 2" xfId="29" builtinId="54" customBuiltin="true"/>
    <cellStyle name="20% - Accent4 3" xfId="30" builtinId="54" customBuiltin="true"/>
    <cellStyle name="20% - Accent5" xfId="31" builtinId="54" customBuiltin="true"/>
    <cellStyle name="20% - Accent5 2" xfId="32" builtinId="54" customBuiltin="true"/>
    <cellStyle name="20% - Accent5 3" xfId="33" builtinId="54" customBuiltin="true"/>
    <cellStyle name="20% - Accent6" xfId="34" builtinId="54" customBuiltin="true"/>
    <cellStyle name="20% - Accent6 2" xfId="35" builtinId="54" customBuiltin="true"/>
    <cellStyle name="20% - Énfasis1 2" xfId="36" builtinId="54" customBuiltin="true"/>
    <cellStyle name="20% - Énfasis1 2 2" xfId="37" builtinId="54" customBuiltin="true"/>
    <cellStyle name="20% - Énfasis1 3" xfId="38" builtinId="54" customBuiltin="true"/>
    <cellStyle name="20% - Énfasis1 4" xfId="39" builtinId="54" customBuiltin="true"/>
    <cellStyle name="20% - Énfasis2 2" xfId="40" builtinId="54" customBuiltin="true"/>
    <cellStyle name="20% - Énfasis2 2 2" xfId="41" builtinId="54" customBuiltin="true"/>
    <cellStyle name="20% - Énfasis2 3" xfId="42" builtinId="54" customBuiltin="true"/>
    <cellStyle name="20% - Énfasis2 4" xfId="43" builtinId="54" customBuiltin="true"/>
    <cellStyle name="20% - Énfasis3 2" xfId="44" builtinId="54" customBuiltin="true"/>
    <cellStyle name="20% - Énfasis3 2 2" xfId="45" builtinId="54" customBuiltin="true"/>
    <cellStyle name="20% - Énfasis3 3" xfId="46" builtinId="54" customBuiltin="true"/>
    <cellStyle name="20% - Énfasis3 4" xfId="47" builtinId="54" customBuiltin="true"/>
    <cellStyle name="20% - Énfasis4 2" xfId="48" builtinId="54" customBuiltin="true"/>
    <cellStyle name="20% - Énfasis4 2 2" xfId="49" builtinId="54" customBuiltin="true"/>
    <cellStyle name="20% - Énfasis4 3" xfId="50" builtinId="54" customBuiltin="true"/>
    <cellStyle name="20% - Énfasis4 4" xfId="51" builtinId="54" customBuiltin="true"/>
    <cellStyle name="20% - Énfasis5 2" xfId="52" builtinId="54" customBuiltin="true"/>
    <cellStyle name="20% - Énfasis5 2 2" xfId="53" builtinId="54" customBuiltin="true"/>
    <cellStyle name="20% - Énfasis5 3" xfId="54" builtinId="54" customBuiltin="true"/>
    <cellStyle name="20% - Énfasis5 4" xfId="55" builtinId="54" customBuiltin="true"/>
    <cellStyle name="20% - Énfasis6 2" xfId="56" builtinId="54" customBuiltin="true"/>
    <cellStyle name="20% - Énfasis6 2 2" xfId="57" builtinId="54" customBuiltin="true"/>
    <cellStyle name="20% - Énfasis6 3" xfId="58" builtinId="54" customBuiltin="true"/>
    <cellStyle name="20% - Énfasis6 4" xfId="59" builtinId="54" customBuiltin="true"/>
    <cellStyle name="40% - Accent1" xfId="60" builtinId="54" customBuiltin="true"/>
    <cellStyle name="40% - Accent1 2" xfId="61" builtinId="54" customBuiltin="true"/>
    <cellStyle name="40% - Accent1 3" xfId="62" builtinId="54" customBuiltin="true"/>
    <cellStyle name="40% - Accent2" xfId="63" builtinId="54" customBuiltin="true"/>
    <cellStyle name="40% - Accent2 2" xfId="64" builtinId="54" customBuiltin="true"/>
    <cellStyle name="40% - Accent3" xfId="65" builtinId="54" customBuiltin="true"/>
    <cellStyle name="40% - Accent4" xfId="66" builtinId="54" customBuiltin="true"/>
    <cellStyle name="40% - Accent4 2" xfId="67" builtinId="54" customBuiltin="true"/>
    <cellStyle name="40% - Accent4 3" xfId="68" builtinId="54" customBuiltin="true"/>
    <cellStyle name="40% - Accent5" xfId="69" builtinId="54" customBuiltin="true"/>
    <cellStyle name="40% - Accent6" xfId="70" builtinId="54" customBuiltin="true"/>
    <cellStyle name="40% - Accent6 2" xfId="71" builtinId="54" customBuiltin="true"/>
    <cellStyle name="40% - Énfasis1 2" xfId="72" builtinId="54" customBuiltin="true"/>
    <cellStyle name="40% - Énfasis1 2 2" xfId="73" builtinId="54" customBuiltin="true"/>
    <cellStyle name="40% - Énfasis1 3" xfId="74" builtinId="54" customBuiltin="true"/>
    <cellStyle name="40% - Énfasis1 4" xfId="75" builtinId="54" customBuiltin="true"/>
    <cellStyle name="40% - Énfasis2 2" xfId="76" builtinId="54" customBuiltin="true"/>
    <cellStyle name="40% - Énfasis2 2 2" xfId="77" builtinId="54" customBuiltin="true"/>
    <cellStyle name="40% - Énfasis2 3" xfId="78" builtinId="54" customBuiltin="true"/>
    <cellStyle name="40% - Énfasis2 4" xfId="79" builtinId="54" customBuiltin="true"/>
    <cellStyle name="40% - Énfasis3 2" xfId="80" builtinId="54" customBuiltin="true"/>
    <cellStyle name="40% - Énfasis3 2 2" xfId="81" builtinId="54" customBuiltin="true"/>
    <cellStyle name="40% - Énfasis3 3" xfId="82" builtinId="54" customBuiltin="true"/>
    <cellStyle name="40% - Énfasis3 4" xfId="83" builtinId="54" customBuiltin="true"/>
    <cellStyle name="40% - Énfasis4 2" xfId="84" builtinId="54" customBuiltin="true"/>
    <cellStyle name="40% - Énfasis4 2 2" xfId="85" builtinId="54" customBuiltin="true"/>
    <cellStyle name="40% - Énfasis4 3" xfId="86" builtinId="54" customBuiltin="true"/>
    <cellStyle name="40% - Énfasis4 4" xfId="87" builtinId="54" customBuiltin="true"/>
    <cellStyle name="40% - Énfasis5 2" xfId="88" builtinId="54" customBuiltin="true"/>
    <cellStyle name="40% - Énfasis5 2 2" xfId="89" builtinId="54" customBuiltin="true"/>
    <cellStyle name="40% - Énfasis5 3" xfId="90" builtinId="54" customBuiltin="true"/>
    <cellStyle name="40% - Énfasis5 4" xfId="91" builtinId="54" customBuiltin="true"/>
    <cellStyle name="40% - Énfasis6 2" xfId="92" builtinId="54" customBuiltin="true"/>
    <cellStyle name="40% - Énfasis6 2 2" xfId="93" builtinId="54" customBuiltin="true"/>
    <cellStyle name="40% - Énfasis6 3" xfId="94" builtinId="54" customBuiltin="true"/>
    <cellStyle name="40% - Énfasis6 4" xfId="95" builtinId="54" customBuiltin="true"/>
    <cellStyle name="60% - Accent1" xfId="96" builtinId="54" customBuiltin="true"/>
    <cellStyle name="60% - Accent2" xfId="97" builtinId="54" customBuiltin="true"/>
    <cellStyle name="60% - Accent3" xfId="98" builtinId="54" customBuiltin="true"/>
    <cellStyle name="60% - Accent4" xfId="99" builtinId="54" customBuiltin="true"/>
    <cellStyle name="60% - Accent4 2" xfId="100" builtinId="54" customBuiltin="true"/>
    <cellStyle name="60% - Accent4 3" xfId="101" builtinId="54" customBuiltin="true"/>
    <cellStyle name="60% - Accent5" xfId="102" builtinId="54" customBuiltin="true"/>
    <cellStyle name="60% - Accent6" xfId="103" builtinId="54" customBuiltin="true"/>
    <cellStyle name="60% - Accent6 2" xfId="104" builtinId="54" customBuiltin="true"/>
    <cellStyle name="60% - Énfasis1 2" xfId="105" builtinId="54" customBuiltin="true"/>
    <cellStyle name="60% - Énfasis2 2" xfId="106" builtinId="54" customBuiltin="true"/>
    <cellStyle name="60% - Énfasis3 2" xfId="107" builtinId="54" customBuiltin="true"/>
    <cellStyle name="60% - Énfasis4 2" xfId="108" builtinId="54" customBuiltin="true"/>
    <cellStyle name="60% - Énfasis5 2" xfId="109" builtinId="54" customBuiltin="true"/>
    <cellStyle name="60% - Énfasis6 2" xfId="110" builtinId="54" customBuiltin="true"/>
    <cellStyle name="Accent1" xfId="111" builtinId="54" customBuiltin="true"/>
    <cellStyle name="Accent2" xfId="112" builtinId="54" customBuiltin="true"/>
    <cellStyle name="Accent2 2" xfId="113" builtinId="54" customBuiltin="true"/>
    <cellStyle name="Accent3" xfId="114" builtinId="54" customBuiltin="true"/>
    <cellStyle name="Accent4" xfId="115" builtinId="54" customBuiltin="true"/>
    <cellStyle name="Accent4 2" xfId="116" builtinId="54" customBuiltin="true"/>
    <cellStyle name="Accent5" xfId="117" builtinId="54" customBuiltin="true"/>
    <cellStyle name="Accent6" xfId="118" builtinId="54" customBuiltin="true"/>
    <cellStyle name="Bad" xfId="119" builtinId="54" customBuiltin="true"/>
    <cellStyle name="Bad 2" xfId="120" builtinId="54" customBuiltin="true"/>
    <cellStyle name="Buena 2" xfId="121" builtinId="54" customBuiltin="true"/>
    <cellStyle name="Calculation" xfId="122" builtinId="54" customBuiltin="true"/>
    <cellStyle name="Calculation 2" xfId="123" builtinId="54" customBuiltin="true"/>
    <cellStyle name="Calculation 3" xfId="124" builtinId="54" customBuiltin="true"/>
    <cellStyle name="Celda de comprobación 2" xfId="125" builtinId="54" customBuiltin="true"/>
    <cellStyle name="Celda vinculada 2" xfId="126" builtinId="54" customBuiltin="true"/>
    <cellStyle name="Check Cell" xfId="127" builtinId="54" customBuiltin="true"/>
    <cellStyle name="Check Cell 2" xfId="128" builtinId="54" customBuiltin="true"/>
    <cellStyle name="Cálculo 2" xfId="129" builtinId="54" customBuiltin="true"/>
    <cellStyle name="Encabezado 4 2" xfId="130" builtinId="54" customBuiltin="true"/>
    <cellStyle name="Entrada 2" xfId="131" builtinId="54" customBuiltin="true"/>
    <cellStyle name="Euro" xfId="132" builtinId="54" customBuiltin="true"/>
    <cellStyle name="Euro 10" xfId="133" builtinId="54" customBuiltin="true"/>
    <cellStyle name="Euro 10 2" xfId="134" builtinId="54" customBuiltin="true"/>
    <cellStyle name="Euro 10 2 2" xfId="135" builtinId="54" customBuiltin="true"/>
    <cellStyle name="Euro 10 3" xfId="136" builtinId="54" customBuiltin="true"/>
    <cellStyle name="Euro 11" xfId="137" builtinId="54" customBuiltin="true"/>
    <cellStyle name="Euro 11 2" xfId="138" builtinId="54" customBuiltin="true"/>
    <cellStyle name="Euro 11 2 2" xfId="139" builtinId="54" customBuiltin="true"/>
    <cellStyle name="Euro 11 3" xfId="140" builtinId="54" customBuiltin="true"/>
    <cellStyle name="Euro 12" xfId="141" builtinId="54" customBuiltin="true"/>
    <cellStyle name="Euro 12 2" xfId="142" builtinId="54" customBuiltin="true"/>
    <cellStyle name="Euro 12 2 2" xfId="143" builtinId="54" customBuiltin="true"/>
    <cellStyle name="Euro 12 3" xfId="144" builtinId="54" customBuiltin="true"/>
    <cellStyle name="Euro 13" xfId="145" builtinId="54" customBuiltin="true"/>
    <cellStyle name="Euro 14" xfId="146" builtinId="54" customBuiltin="true"/>
    <cellStyle name="Euro 15" xfId="147" builtinId="54" customBuiltin="true"/>
    <cellStyle name="Euro 16" xfId="148" builtinId="54" customBuiltin="true"/>
    <cellStyle name="Euro 2" xfId="149" builtinId="54" customBuiltin="true"/>
    <cellStyle name="Euro 2 2" xfId="150" builtinId="54" customBuiltin="true"/>
    <cellStyle name="Euro 2 3" xfId="151" builtinId="54" customBuiltin="true"/>
    <cellStyle name="Euro 3" xfId="152" builtinId="54" customBuiltin="true"/>
    <cellStyle name="Euro 4" xfId="153" builtinId="54" customBuiltin="true"/>
    <cellStyle name="Euro 5" xfId="154" builtinId="54" customBuiltin="true"/>
    <cellStyle name="Euro 6" xfId="155" builtinId="54" customBuiltin="true"/>
    <cellStyle name="Euro 7" xfId="156" builtinId="54" customBuiltin="true"/>
    <cellStyle name="Euro 8" xfId="157" builtinId="54" customBuiltin="true"/>
    <cellStyle name="Euro 9" xfId="158" builtinId="54" customBuiltin="true"/>
    <cellStyle name="Explanatory Text" xfId="159" builtinId="54" customBuiltin="true"/>
    <cellStyle name="Good" xfId="160" builtinId="54" customBuiltin="true"/>
    <cellStyle name="Heading 1" xfId="161" builtinId="54" customBuiltin="true"/>
    <cellStyle name="Heading 2" xfId="162" builtinId="54" customBuiltin="true"/>
    <cellStyle name="Heading 3" xfId="163" builtinId="54" customBuiltin="true"/>
    <cellStyle name="Heading 4" xfId="164" builtinId="54" customBuiltin="true"/>
    <cellStyle name="Incorrecto 2" xfId="165" builtinId="54" customBuiltin="true"/>
    <cellStyle name="Input" xfId="166" builtinId="54" customBuiltin="true"/>
    <cellStyle name="Input 2" xfId="167" builtinId="54" customBuiltin="true"/>
    <cellStyle name="Linked Cell" xfId="168" builtinId="54" customBuiltin="true"/>
    <cellStyle name="Millares 10" xfId="169" builtinId="54" customBuiltin="true"/>
    <cellStyle name="Millares 11" xfId="170" builtinId="54" customBuiltin="true"/>
    <cellStyle name="Millares 12" xfId="171" builtinId="54" customBuiltin="true"/>
    <cellStyle name="Millares 12 2" xfId="172" builtinId="54" customBuiltin="true"/>
    <cellStyle name="Millares 12 2 2" xfId="173" builtinId="54" customBuiltin="true"/>
    <cellStyle name="Millares 12 2 3" xfId="174" builtinId="54" customBuiltin="true"/>
    <cellStyle name="Millares 12 2 4" xfId="175" builtinId="54" customBuiltin="true"/>
    <cellStyle name="Millares 12 2 4 2" xfId="176" builtinId="54" customBuiltin="true"/>
    <cellStyle name="Millares 12 2 4 3" xfId="177" builtinId="54" customBuiltin="true"/>
    <cellStyle name="Millares 12 3" xfId="178" builtinId="54" customBuiltin="true"/>
    <cellStyle name="Millares 12 4" xfId="179" builtinId="54" customBuiltin="true"/>
    <cellStyle name="Millares 13" xfId="180" builtinId="54" customBuiltin="true"/>
    <cellStyle name="Millares 14" xfId="181" builtinId="54" customBuiltin="true"/>
    <cellStyle name="Millares 15" xfId="182" builtinId="54" customBuiltin="true"/>
    <cellStyle name="Millares 15 2" xfId="183" builtinId="54" customBuiltin="true"/>
    <cellStyle name="Millares 15 3" xfId="184" builtinId="54" customBuiltin="true"/>
    <cellStyle name="Millares 16" xfId="185" builtinId="54" customBuiltin="true"/>
    <cellStyle name="Millares 16 2" xfId="186" builtinId="54" customBuiltin="true"/>
    <cellStyle name="Millares 16 3" xfId="187" builtinId="54" customBuiltin="true"/>
    <cellStyle name="Millares 17" xfId="188" builtinId="54" customBuiltin="true"/>
    <cellStyle name="Millares 18" xfId="189" builtinId="54" customBuiltin="true"/>
    <cellStyle name="Millares 19" xfId="190" builtinId="54" customBuiltin="true"/>
    <cellStyle name="Millares 2" xfId="191" builtinId="54" customBuiltin="true"/>
    <cellStyle name="Millares 2 10" xfId="192" builtinId="54" customBuiltin="true"/>
    <cellStyle name="Millares 2 11" xfId="193" builtinId="54" customBuiltin="true"/>
    <cellStyle name="Millares 2 12" xfId="194" builtinId="54" customBuiltin="true"/>
    <cellStyle name="Millares 2 13" xfId="195" builtinId="54" customBuiltin="true"/>
    <cellStyle name="Millares 2 14" xfId="196" builtinId="54" customBuiltin="true"/>
    <cellStyle name="Millares 2 15" xfId="197" builtinId="54" customBuiltin="true"/>
    <cellStyle name="Millares 2 16" xfId="198" builtinId="54" customBuiltin="true"/>
    <cellStyle name="Millares 2 17" xfId="199" builtinId="54" customBuiltin="true"/>
    <cellStyle name="Millares 2 18" xfId="200" builtinId="54" customBuiltin="true"/>
    <cellStyle name="Millares 2 19" xfId="201" builtinId="54" customBuiltin="true"/>
    <cellStyle name="Millares 2 2" xfId="202" builtinId="54" customBuiltin="true"/>
    <cellStyle name="Millares 2 20" xfId="203" builtinId="54" customBuiltin="true"/>
    <cellStyle name="Millares 2 21" xfId="204" builtinId="54" customBuiltin="true"/>
    <cellStyle name="Millares 2 3" xfId="205" builtinId="54" customBuiltin="true"/>
    <cellStyle name="Millares 2 4" xfId="206" builtinId="54" customBuiltin="true"/>
    <cellStyle name="Millares 2 5" xfId="207" builtinId="54" customBuiltin="true"/>
    <cellStyle name="Millares 2 6" xfId="208" builtinId="54" customBuiltin="true"/>
    <cellStyle name="Millares 2 7" xfId="209" builtinId="54" customBuiltin="true"/>
    <cellStyle name="Millares 2 8" xfId="210" builtinId="54" customBuiltin="true"/>
    <cellStyle name="Millares 2 9" xfId="211" builtinId="54" customBuiltin="true"/>
    <cellStyle name="Millares 20" xfId="212" builtinId="54" customBuiltin="true"/>
    <cellStyle name="Millares 21" xfId="213" builtinId="54" customBuiltin="true"/>
    <cellStyle name="Millares 22" xfId="214" builtinId="54" customBuiltin="true"/>
    <cellStyle name="Millares 23" xfId="215" builtinId="54" customBuiltin="true"/>
    <cellStyle name="Millares 23 2" xfId="216" builtinId="54" customBuiltin="true"/>
    <cellStyle name="Millares 23 3" xfId="217" builtinId="54" customBuiltin="true"/>
    <cellStyle name="Millares 24" xfId="218" builtinId="54" customBuiltin="true"/>
    <cellStyle name="Millares 25" xfId="219" builtinId="54" customBuiltin="true"/>
    <cellStyle name="Millares 26" xfId="220" builtinId="54" customBuiltin="true"/>
    <cellStyle name="Millares 26 2" xfId="221" builtinId="54" customBuiltin="true"/>
    <cellStyle name="Millares 27" xfId="222" builtinId="54" customBuiltin="true"/>
    <cellStyle name="Millares 28" xfId="223" builtinId="54" customBuiltin="true"/>
    <cellStyle name="Millares 29" xfId="224" builtinId="54" customBuiltin="true"/>
    <cellStyle name="Millares 3" xfId="225" builtinId="54" customBuiltin="true"/>
    <cellStyle name="Millares 3 2" xfId="226" builtinId="54" customBuiltin="true"/>
    <cellStyle name="Millares 3 3" xfId="227" builtinId="54" customBuiltin="true"/>
    <cellStyle name="Millares 30" xfId="228" builtinId="54" customBuiltin="true"/>
    <cellStyle name="Millares 31" xfId="229" builtinId="54" customBuiltin="true"/>
    <cellStyle name="Millares 32" xfId="230" builtinId="54" customBuiltin="true"/>
    <cellStyle name="Millares 33" xfId="231" builtinId="54" customBuiltin="true"/>
    <cellStyle name="Millares 34" xfId="232" builtinId="54" customBuiltin="true"/>
    <cellStyle name="Millares 35" xfId="233" builtinId="54" customBuiltin="true"/>
    <cellStyle name="Millares 36" xfId="234" builtinId="54" customBuiltin="true"/>
    <cellStyle name="Millares 37" xfId="235" builtinId="54" customBuiltin="true"/>
    <cellStyle name="Millares 38" xfId="236" builtinId="54" customBuiltin="true"/>
    <cellStyle name="Millares 39" xfId="237" builtinId="54" customBuiltin="true"/>
    <cellStyle name="Millares 4" xfId="238" builtinId="54" customBuiltin="true"/>
    <cellStyle name="Millares 4 2" xfId="239" builtinId="54" customBuiltin="true"/>
    <cellStyle name="Millares 4 3" xfId="240" builtinId="54" customBuiltin="true"/>
    <cellStyle name="Millares 40" xfId="241" builtinId="54" customBuiltin="true"/>
    <cellStyle name="Millares 41" xfId="242" builtinId="54" customBuiltin="true"/>
    <cellStyle name="Millares 42" xfId="243" builtinId="54" customBuiltin="true"/>
    <cellStyle name="Millares 43" xfId="244" builtinId="54" customBuiltin="true"/>
    <cellStyle name="Millares 44" xfId="245" builtinId="54" customBuiltin="true"/>
    <cellStyle name="Millares 45" xfId="246" builtinId="54" customBuiltin="true"/>
    <cellStyle name="Millares 46" xfId="247" builtinId="54" customBuiltin="true"/>
    <cellStyle name="Millares 47" xfId="248" builtinId="54" customBuiltin="true"/>
    <cellStyle name="Millares 48" xfId="249" builtinId="54" customBuiltin="true"/>
    <cellStyle name="Millares 49" xfId="250" builtinId="54" customBuiltin="true"/>
    <cellStyle name="Millares 5" xfId="251" builtinId="54" customBuiltin="true"/>
    <cellStyle name="Millares 5 2" xfId="252" builtinId="54" customBuiltin="true"/>
    <cellStyle name="Millares 5 3" xfId="253" builtinId="54" customBuiltin="true"/>
    <cellStyle name="Millares 50" xfId="254" builtinId="54" customBuiltin="true"/>
    <cellStyle name="Millares 6" xfId="255" builtinId="54" customBuiltin="true"/>
    <cellStyle name="Millares 6 2" xfId="256" builtinId="54" customBuiltin="true"/>
    <cellStyle name="Millares 7" xfId="257" builtinId="54" customBuiltin="true"/>
    <cellStyle name="Millares 7 2" xfId="258" builtinId="54" customBuiltin="true"/>
    <cellStyle name="Millares 8" xfId="259" builtinId="54" customBuiltin="true"/>
    <cellStyle name="Millares 8 2" xfId="260" builtinId="54" customBuiltin="true"/>
    <cellStyle name="Millares 9" xfId="261" builtinId="54" customBuiltin="true"/>
    <cellStyle name="Millares 9 2" xfId="262" builtinId="54" customBuiltin="true"/>
    <cellStyle name="Millares 9 3" xfId="263" builtinId="54" customBuiltin="true"/>
    <cellStyle name="Millares [0] 2" xfId="264" builtinId="54" customBuiltin="true"/>
    <cellStyle name="Millares [0] 2 2" xfId="265" builtinId="54" customBuiltin="true"/>
    <cellStyle name="Millares [0] 2 3" xfId="266" builtinId="54" customBuiltin="true"/>
    <cellStyle name="Moneda 10" xfId="267" builtinId="54" customBuiltin="true"/>
    <cellStyle name="Moneda 11" xfId="268" builtinId="54" customBuiltin="true"/>
    <cellStyle name="Moneda 12" xfId="269" builtinId="54" customBuiltin="true"/>
    <cellStyle name="Moneda 13" xfId="270" builtinId="54" customBuiltin="true"/>
    <cellStyle name="Moneda 14" xfId="271" builtinId="54" customBuiltin="true"/>
    <cellStyle name="Moneda 14 2" xfId="272" builtinId="54" customBuiltin="true"/>
    <cellStyle name="Moneda 15" xfId="273" builtinId="54" customBuiltin="true"/>
    <cellStyle name="Moneda 16" xfId="274" builtinId="54" customBuiltin="true"/>
    <cellStyle name="Moneda 17" xfId="275" builtinId="54" customBuiltin="true"/>
    <cellStyle name="Moneda 18" xfId="276" builtinId="54" customBuiltin="true"/>
    <cellStyle name="Moneda 19" xfId="277" builtinId="54" customBuiltin="true"/>
    <cellStyle name="Moneda 2" xfId="278" builtinId="54" customBuiltin="true"/>
    <cellStyle name="Moneda 2 2" xfId="279" builtinId="54" customBuiltin="true"/>
    <cellStyle name="Moneda 2 3" xfId="280" builtinId="54" customBuiltin="true"/>
    <cellStyle name="Moneda 20" xfId="281" builtinId="54" customBuiltin="true"/>
    <cellStyle name="Moneda 21" xfId="282" builtinId="54" customBuiltin="true"/>
    <cellStyle name="Moneda 22" xfId="283" builtinId="54" customBuiltin="true"/>
    <cellStyle name="Moneda 23" xfId="284" builtinId="54" customBuiltin="true"/>
    <cellStyle name="Moneda 24" xfId="285" builtinId="54" customBuiltin="true"/>
    <cellStyle name="Moneda 25" xfId="286" builtinId="54" customBuiltin="true"/>
    <cellStyle name="Moneda 26" xfId="287" builtinId="54" customBuiltin="true"/>
    <cellStyle name="Moneda 27" xfId="288" builtinId="54" customBuiltin="true"/>
    <cellStyle name="Moneda 28" xfId="289" builtinId="54" customBuiltin="true"/>
    <cellStyle name="Moneda 29" xfId="290" builtinId="54" customBuiltin="true"/>
    <cellStyle name="Moneda 3" xfId="291" builtinId="54" customBuiltin="true"/>
    <cellStyle name="Moneda 3 2" xfId="292" builtinId="54" customBuiltin="true"/>
    <cellStyle name="Moneda 3 3" xfId="293" builtinId="54" customBuiltin="true"/>
    <cellStyle name="Moneda 30" xfId="294" builtinId="54" customBuiltin="true"/>
    <cellStyle name="Moneda 30 2" xfId="295" builtinId="54" customBuiltin="true"/>
    <cellStyle name="Moneda 30 3" xfId="296" builtinId="54" customBuiltin="true"/>
    <cellStyle name="Moneda 31" xfId="297" builtinId="54" customBuiltin="true"/>
    <cellStyle name="Moneda 32" xfId="298" builtinId="54" customBuiltin="true"/>
    <cellStyle name="Moneda 33" xfId="299" builtinId="54" customBuiltin="true"/>
    <cellStyle name="Moneda 4" xfId="300" builtinId="54" customBuiltin="true"/>
    <cellStyle name="Moneda 5" xfId="301" builtinId="54" customBuiltin="true"/>
    <cellStyle name="Moneda 6" xfId="302" builtinId="54" customBuiltin="true"/>
    <cellStyle name="Moneda 7" xfId="303" builtinId="54" customBuiltin="true"/>
    <cellStyle name="Moneda 7 2" xfId="304" builtinId="54" customBuiltin="true"/>
    <cellStyle name="Moneda 7 3" xfId="305" builtinId="54" customBuiltin="true"/>
    <cellStyle name="Moneda 8" xfId="306" builtinId="54" customBuiltin="true"/>
    <cellStyle name="Moneda 9" xfId="307" builtinId="54" customBuiltin="true"/>
    <cellStyle name="Neutral 2" xfId="308" builtinId="54" customBuiltin="true"/>
    <cellStyle name="Normal 10" xfId="309" builtinId="54" customBuiltin="true"/>
    <cellStyle name="Normal 10 2" xfId="310" builtinId="54" customBuiltin="true"/>
    <cellStyle name="Normal 10 3" xfId="311" builtinId="54" customBuiltin="true"/>
    <cellStyle name="Normal 11" xfId="312" builtinId="54" customBuiltin="true"/>
    <cellStyle name="Normal 11 2" xfId="313" builtinId="54" customBuiltin="true"/>
    <cellStyle name="Normal 11 3" xfId="314" builtinId="54" customBuiltin="true"/>
    <cellStyle name="Normal 12" xfId="315" builtinId="54" customBuiltin="true"/>
    <cellStyle name="Normal 12 2" xfId="316" builtinId="54" customBuiltin="true"/>
    <cellStyle name="Normal 12 3" xfId="317" builtinId="54" customBuiltin="true"/>
    <cellStyle name="Normal 13" xfId="318" builtinId="54" customBuiltin="true"/>
    <cellStyle name="Normal 13 2" xfId="319" builtinId="54" customBuiltin="true"/>
    <cellStyle name="Normal 13 3" xfId="320" builtinId="54" customBuiltin="true"/>
    <cellStyle name="Normal 14" xfId="321" builtinId="54" customBuiltin="true"/>
    <cellStyle name="Normal 14 2" xfId="322" builtinId="54" customBuiltin="true"/>
    <cellStyle name="Normal 14 3" xfId="323" builtinId="54" customBuiltin="true"/>
    <cellStyle name="Normal 14 4" xfId="324" builtinId="54" customBuiltin="true"/>
    <cellStyle name="Normal 14 5" xfId="325" builtinId="54" customBuiltin="true"/>
    <cellStyle name="Normal 14 6" xfId="326" builtinId="54" customBuiltin="true"/>
    <cellStyle name="Normal 15" xfId="327" builtinId="54" customBuiltin="true"/>
    <cellStyle name="Normal 15 2" xfId="328" builtinId="54" customBuiltin="true"/>
    <cellStyle name="Normal 16" xfId="329" builtinId="54" customBuiltin="true"/>
    <cellStyle name="Normal 17" xfId="330" builtinId="54" customBuiltin="true"/>
    <cellStyle name="Normal 18" xfId="331" builtinId="54" customBuiltin="true"/>
    <cellStyle name="Normal 19" xfId="332" builtinId="54" customBuiltin="true"/>
    <cellStyle name="Normal 2" xfId="333" builtinId="54" customBuiltin="true"/>
    <cellStyle name="Normal 2 10" xfId="334" builtinId="54" customBuiltin="true"/>
    <cellStyle name="Normal 2 11" xfId="335" builtinId="54" customBuiltin="true"/>
    <cellStyle name="Normal 2 12" xfId="336" builtinId="54" customBuiltin="true"/>
    <cellStyle name="Normal 2 13" xfId="337" builtinId="54" customBuiltin="true"/>
    <cellStyle name="Normal 2 14" xfId="338" builtinId="54" customBuiltin="true"/>
    <cellStyle name="Normal 2 15" xfId="339" builtinId="54" customBuiltin="true"/>
    <cellStyle name="Normal 2 16" xfId="340" builtinId="54" customBuiltin="true"/>
    <cellStyle name="Normal 2 17" xfId="341" builtinId="54" customBuiltin="true"/>
    <cellStyle name="Normal 2 18" xfId="342" builtinId="54" customBuiltin="true"/>
    <cellStyle name="Normal 2 19" xfId="343" builtinId="54" customBuiltin="true"/>
    <cellStyle name="Normal 2 2" xfId="344" builtinId="54" customBuiltin="true"/>
    <cellStyle name="Normal 2 2 2" xfId="345" builtinId="54" customBuiltin="true"/>
    <cellStyle name="Normal 2 2 3" xfId="346" builtinId="54" customBuiltin="true"/>
    <cellStyle name="Normal 2 20" xfId="347" builtinId="54" customBuiltin="true"/>
    <cellStyle name="Normal 2 21" xfId="348" builtinId="54" customBuiltin="true"/>
    <cellStyle name="Normal 2 3" xfId="349" builtinId="54" customBuiltin="true"/>
    <cellStyle name="Normal 2 3 2" xfId="350" builtinId="54" customBuiltin="true"/>
    <cellStyle name="Normal 2 3 3" xfId="351" builtinId="54" customBuiltin="true"/>
    <cellStyle name="Normal 2 4" xfId="352" builtinId="54" customBuiltin="true"/>
    <cellStyle name="Normal 2 4 2" xfId="353" builtinId="54" customBuiltin="true"/>
    <cellStyle name="Normal 2 4 3" xfId="354" builtinId="54" customBuiltin="true"/>
    <cellStyle name="Normal 2 5" xfId="355" builtinId="54" customBuiltin="true"/>
    <cellStyle name="Normal 2 5 2" xfId="356" builtinId="54" customBuiltin="true"/>
    <cellStyle name="Normal 2 5 3" xfId="357" builtinId="54" customBuiltin="true"/>
    <cellStyle name="Normal 2 6" xfId="358" builtinId="54" customBuiltin="true"/>
    <cellStyle name="Normal 2 6 2" xfId="359" builtinId="54" customBuiltin="true"/>
    <cellStyle name="Normal 2 6 3" xfId="360" builtinId="54" customBuiltin="true"/>
    <cellStyle name="Normal 2 7" xfId="361" builtinId="54" customBuiltin="true"/>
    <cellStyle name="Normal 2 8" xfId="362" builtinId="54" customBuiltin="true"/>
    <cellStyle name="Normal 2 9" xfId="363" builtinId="54" customBuiltin="true"/>
    <cellStyle name="Normal 20" xfId="364" builtinId="54" customBuiltin="true"/>
    <cellStyle name="Normal 20 2" xfId="365" builtinId="54" customBuiltin="true"/>
    <cellStyle name="Normal 21" xfId="366" builtinId="54" customBuiltin="true"/>
    <cellStyle name="Normal 22" xfId="367" builtinId="54" customBuiltin="true"/>
    <cellStyle name="Normal 22 2" xfId="368" builtinId="54" customBuiltin="true"/>
    <cellStyle name="Normal 22 3" xfId="369" builtinId="54" customBuiltin="true"/>
    <cellStyle name="Normal 23" xfId="370" builtinId="54" customBuiltin="true"/>
    <cellStyle name="Normal 24" xfId="371" builtinId="54" customBuiltin="true"/>
    <cellStyle name="Normal 25" xfId="372" builtinId="54" customBuiltin="true"/>
    <cellStyle name="Normal 26" xfId="373" builtinId="54" customBuiltin="true"/>
    <cellStyle name="Normal 27" xfId="374" builtinId="54" customBuiltin="true"/>
    <cellStyle name="Normal 28" xfId="375" builtinId="54" customBuiltin="true"/>
    <cellStyle name="Normal 29" xfId="376" builtinId="54" customBuiltin="true"/>
    <cellStyle name="Normal 2_Dashboard ver 2.2 ES" xfId="377" builtinId="54" customBuiltin="true"/>
    <cellStyle name="Normal 3" xfId="378" builtinId="54" customBuiltin="true"/>
    <cellStyle name="Normal 3 2" xfId="379" builtinId="54" customBuiltin="true"/>
    <cellStyle name="Normal 3 3" xfId="380" builtinId="54" customBuiltin="true"/>
    <cellStyle name="Normal 3 4" xfId="381" builtinId="54" customBuiltin="true"/>
    <cellStyle name="Normal 3 5" xfId="382" builtinId="54" customBuiltin="true"/>
    <cellStyle name="Normal 30" xfId="383" builtinId="54" customBuiltin="true"/>
    <cellStyle name="Normal 31" xfId="384" builtinId="54" customBuiltin="true"/>
    <cellStyle name="Normal 4" xfId="385" builtinId="54" customBuiltin="true"/>
    <cellStyle name="Normal 4 2" xfId="386" builtinId="54" customBuiltin="true"/>
    <cellStyle name="Normal 4 3" xfId="387" builtinId="54" customBuiltin="true"/>
    <cellStyle name="Normal 4 4" xfId="388" builtinId="54" customBuiltin="true"/>
    <cellStyle name="Normal 4 5" xfId="389" builtinId="54" customBuiltin="true"/>
    <cellStyle name="Normal 5" xfId="390" builtinId="54" customBuiltin="true"/>
    <cellStyle name="Normal 5 2" xfId="391" builtinId="54" customBuiltin="true"/>
    <cellStyle name="Normal 5 3" xfId="392" builtinId="54" customBuiltin="true"/>
    <cellStyle name="Normal 5 4" xfId="393" builtinId="54" customBuiltin="true"/>
    <cellStyle name="Normal 6" xfId="394" builtinId="54" customBuiltin="true"/>
    <cellStyle name="Normal 6 2" xfId="395" builtinId="54" customBuiltin="true"/>
    <cellStyle name="Normal 6 3" xfId="396" builtinId="54" customBuiltin="true"/>
    <cellStyle name="Normal 6 4" xfId="397" builtinId="54" customBuiltin="true"/>
    <cellStyle name="Normal 7" xfId="398" builtinId="54" customBuiltin="true"/>
    <cellStyle name="Normal 7 2" xfId="399" builtinId="54" customBuiltin="true"/>
    <cellStyle name="Normal 7 3" xfId="400" builtinId="54" customBuiltin="true"/>
    <cellStyle name="Normal 7 4" xfId="401" builtinId="54" customBuiltin="true"/>
    <cellStyle name="Normal 8" xfId="402" builtinId="54" customBuiltin="true"/>
    <cellStyle name="Normal 8 2" xfId="403" builtinId="54" customBuiltin="true"/>
    <cellStyle name="Normal 8 3" xfId="404" builtinId="54" customBuiltin="true"/>
    <cellStyle name="Normal 8 4" xfId="405" builtinId="54" customBuiltin="true"/>
    <cellStyle name="Normal 8 5" xfId="406" builtinId="54" customBuiltin="true"/>
    <cellStyle name="Normal 9" xfId="407" builtinId="54" customBuiltin="true"/>
    <cellStyle name="Normal 9 2" xfId="408" builtinId="54" customBuiltin="true"/>
    <cellStyle name="Normal 9 2 2" xfId="409" builtinId="54" customBuiltin="true"/>
    <cellStyle name="Normal 9 2 3" xfId="410" builtinId="54" customBuiltin="true"/>
    <cellStyle name="Normal 9 2 4" xfId="411" builtinId="54" customBuiltin="true"/>
    <cellStyle name="Normal 9 2 4 2" xfId="412" builtinId="54" customBuiltin="true"/>
    <cellStyle name="Normal 9 2 4 3" xfId="413" builtinId="54" customBuiltin="true"/>
    <cellStyle name="Normal 9 2 4 4" xfId="414" builtinId="54" customBuiltin="true"/>
    <cellStyle name="Normal 9 3" xfId="415" builtinId="54" customBuiltin="true"/>
    <cellStyle name="Normal 9 4" xfId="416" builtinId="54" customBuiltin="true"/>
    <cellStyle name="Notas 2" xfId="417" builtinId="54" customBuiltin="true"/>
    <cellStyle name="Notas 2 2" xfId="418" builtinId="54" customBuiltin="true"/>
    <cellStyle name="Notas 2 3" xfId="419" builtinId="54" customBuiltin="true"/>
    <cellStyle name="Notas 2 4" xfId="420" builtinId="54" customBuiltin="true"/>
    <cellStyle name="Notas 3" xfId="421" builtinId="54" customBuiltin="true"/>
    <cellStyle name="Notas 4" xfId="422" builtinId="54" customBuiltin="true"/>
    <cellStyle name="Notas 5" xfId="423" builtinId="54" customBuiltin="true"/>
    <cellStyle name="Notas 6" xfId="424" builtinId="54" customBuiltin="true"/>
    <cellStyle name="Note" xfId="425" builtinId="54" customBuiltin="true"/>
    <cellStyle name="Note 2" xfId="426" builtinId="54" customBuiltin="true"/>
    <cellStyle name="Note 3" xfId="427" builtinId="54" customBuiltin="true"/>
    <cellStyle name="Output" xfId="428" builtinId="54" customBuiltin="true"/>
    <cellStyle name="Output 2" xfId="429" builtinId="54" customBuiltin="true"/>
    <cellStyle name="Output 3" xfId="430" builtinId="54" customBuiltin="true"/>
    <cellStyle name="Porcentaje 2" xfId="431" builtinId="54" customBuiltin="true"/>
    <cellStyle name="Porcentaje 3" xfId="432" builtinId="54" customBuiltin="true"/>
    <cellStyle name="Porcentual 10" xfId="433" builtinId="54" customBuiltin="true"/>
    <cellStyle name="Porcentual 11" xfId="434" builtinId="54" customBuiltin="true"/>
    <cellStyle name="Porcentual 12" xfId="435" builtinId="54" customBuiltin="true"/>
    <cellStyle name="Porcentual 2" xfId="436" builtinId="54" customBuiltin="true"/>
    <cellStyle name="Porcentual 2 2" xfId="437" builtinId="54" customBuiltin="true"/>
    <cellStyle name="Porcentual 2 2 2" xfId="438" builtinId="54" customBuiltin="true"/>
    <cellStyle name="Porcentual 2 2 2 2" xfId="439" builtinId="54" customBuiltin="true"/>
    <cellStyle name="Porcentual 2 2 2 2 2" xfId="440" builtinId="54" customBuiltin="true"/>
    <cellStyle name="Porcentual 2 2 2 2 2 2" xfId="441" builtinId="54" customBuiltin="true"/>
    <cellStyle name="Porcentual 2 2 2 2 2 3" xfId="442" builtinId="54" customBuiltin="true"/>
    <cellStyle name="Porcentual 2 2 2 2 3" xfId="443" builtinId="54" customBuiltin="true"/>
    <cellStyle name="Porcentual 2 2 2 2 4" xfId="444" builtinId="54" customBuiltin="true"/>
    <cellStyle name="Porcentual 2 2 2 3" xfId="445" builtinId="54" customBuiltin="true"/>
    <cellStyle name="Porcentual 2 2 2 4" xfId="446" builtinId="54" customBuiltin="true"/>
    <cellStyle name="Porcentual 2 2 3" xfId="447" builtinId="54" customBuiltin="true"/>
    <cellStyle name="Porcentual 2 2 3 2" xfId="448" builtinId="54" customBuiltin="true"/>
    <cellStyle name="Porcentual 2 2 3 2 2" xfId="449" builtinId="54" customBuiltin="true"/>
    <cellStyle name="Porcentual 2 2 3 3" xfId="450" builtinId="54" customBuiltin="true"/>
    <cellStyle name="Porcentual 2 2 3 4" xfId="451" builtinId="54" customBuiltin="true"/>
    <cellStyle name="Porcentual 2 2 4" xfId="452" builtinId="54" customBuiltin="true"/>
    <cellStyle name="Porcentual 2 2 4 2" xfId="453" builtinId="54" customBuiltin="true"/>
    <cellStyle name="Porcentual 2 2 5" xfId="454" builtinId="54" customBuiltin="true"/>
    <cellStyle name="Porcentual 2 2 6" xfId="455" builtinId="54" customBuiltin="true"/>
    <cellStyle name="Porcentual 2 2 6 2" xfId="456" builtinId="54" customBuiltin="true"/>
    <cellStyle name="Porcentual 2 2 6 2 2" xfId="457" builtinId="54" customBuiltin="true"/>
    <cellStyle name="Porcentual 2 2 7" xfId="458" builtinId="54" customBuiltin="true"/>
    <cellStyle name="Porcentual 2 2 8" xfId="459" builtinId="54" customBuiltin="true"/>
    <cellStyle name="Porcentual 2 3" xfId="460" builtinId="54" customBuiltin="true"/>
    <cellStyle name="Porcentual 2 4" xfId="461" builtinId="54" customBuiltin="true"/>
    <cellStyle name="Porcentual 2 5" xfId="462" builtinId="54" customBuiltin="true"/>
    <cellStyle name="Porcentual 2 6" xfId="463" builtinId="54" customBuiltin="true"/>
    <cellStyle name="Porcentual 2 7" xfId="464" builtinId="54" customBuiltin="true"/>
    <cellStyle name="Porcentual 3" xfId="465" builtinId="54" customBuiltin="true"/>
    <cellStyle name="Porcentual 3 2" xfId="466" builtinId="54" customBuiltin="true"/>
    <cellStyle name="Porcentual 3 3" xfId="467" builtinId="54" customBuiltin="true"/>
    <cellStyle name="Porcentual 3 4" xfId="468" builtinId="54" customBuiltin="true"/>
    <cellStyle name="Porcentual 3 5" xfId="469" builtinId="54" customBuiltin="true"/>
    <cellStyle name="Porcentual 4" xfId="470" builtinId="54" customBuiltin="true"/>
    <cellStyle name="Porcentual 4 2" xfId="471" builtinId="54" customBuiltin="true"/>
    <cellStyle name="Porcentual 4 3" xfId="472" builtinId="54" customBuiltin="true"/>
    <cellStyle name="Porcentual 5" xfId="473" builtinId="54" customBuiltin="true"/>
    <cellStyle name="Porcentual 5 2" xfId="474" builtinId="54" customBuiltin="true"/>
    <cellStyle name="Porcentual 5 3" xfId="475" builtinId="54" customBuiltin="true"/>
    <cellStyle name="Porcentual 6" xfId="476" builtinId="54" customBuiltin="true"/>
    <cellStyle name="Porcentual 6 2" xfId="477" builtinId="54" customBuiltin="true"/>
    <cellStyle name="Porcentual 6 3" xfId="478" builtinId="54" customBuiltin="true"/>
    <cellStyle name="Porcentual 6 4" xfId="479" builtinId="54" customBuiltin="true"/>
    <cellStyle name="Porcentual 6 4 2" xfId="480" builtinId="54" customBuiltin="true"/>
    <cellStyle name="Porcentual 6 4 3" xfId="481" builtinId="54" customBuiltin="true"/>
    <cellStyle name="Porcentual 6 5" xfId="482" builtinId="54" customBuiltin="true"/>
    <cellStyle name="Porcentual 6 6" xfId="483" builtinId="54" customBuiltin="true"/>
    <cellStyle name="Porcentual 7" xfId="484" builtinId="54" customBuiltin="true"/>
    <cellStyle name="Porcentual 7 2" xfId="485" builtinId="54" customBuiltin="true"/>
    <cellStyle name="Porcentual 7 3" xfId="486" builtinId="54" customBuiltin="true"/>
    <cellStyle name="Porcentual 7 4" xfId="487" builtinId="54" customBuiltin="true"/>
    <cellStyle name="Porcentual 7 5" xfId="488" builtinId="54" customBuiltin="true"/>
    <cellStyle name="Porcentual 7 6" xfId="489" builtinId="54" customBuiltin="true"/>
    <cellStyle name="Porcentual 8" xfId="490" builtinId="54" customBuiltin="true"/>
    <cellStyle name="Porcentual 8 10" xfId="491" builtinId="54" customBuiltin="true"/>
    <cellStyle name="Porcentual 8 2" xfId="492" builtinId="54" customBuiltin="true"/>
    <cellStyle name="Porcentual 8 3" xfId="493" builtinId="54" customBuiltin="true"/>
    <cellStyle name="Porcentual 8 3 2" xfId="494" builtinId="54" customBuiltin="true"/>
    <cellStyle name="Porcentual 8 4" xfId="495" builtinId="54" customBuiltin="true"/>
    <cellStyle name="Porcentual 8 5" xfId="496" builtinId="54" customBuiltin="true"/>
    <cellStyle name="Porcentual 8 6" xfId="497" builtinId="54" customBuiltin="true"/>
    <cellStyle name="Porcentual 8 7" xfId="498" builtinId="54" customBuiltin="true"/>
    <cellStyle name="Porcentual 8 7 2" xfId="499" builtinId="54" customBuiltin="true"/>
    <cellStyle name="Porcentual 8 8" xfId="500" builtinId="54" customBuiltin="true"/>
    <cellStyle name="Porcentual 8 9" xfId="501" builtinId="54" customBuiltin="true"/>
    <cellStyle name="Porcentual 9" xfId="502" builtinId="54" customBuiltin="true"/>
    <cellStyle name="Porcentual 9 2" xfId="503" builtinId="54" customBuiltin="true"/>
    <cellStyle name="Salida 2" xfId="504" builtinId="54" customBuiltin="true"/>
    <cellStyle name="TableStyleLight1" xfId="505" builtinId="54" customBuiltin="true"/>
    <cellStyle name="Texto de advertencia 2" xfId="506" builtinId="54" customBuiltin="true"/>
    <cellStyle name="Texto explicativo 2" xfId="507" builtinId="54" customBuiltin="true"/>
    <cellStyle name="Title" xfId="508" builtinId="54" customBuiltin="true"/>
    <cellStyle name="Total 2" xfId="509" builtinId="54" customBuiltin="true"/>
    <cellStyle name="Título 1 2" xfId="510" builtinId="54" customBuiltin="true"/>
    <cellStyle name="Título 2 2" xfId="511" builtinId="54" customBuiltin="true"/>
    <cellStyle name="Título 3 2" xfId="512" builtinId="54" customBuiltin="true"/>
    <cellStyle name="Título 3 3" xfId="513" builtinId="54" customBuiltin="true"/>
    <cellStyle name="Título 3 4" xfId="514" builtinId="54" customBuiltin="true"/>
    <cellStyle name="Título 3 5" xfId="515" builtinId="54" customBuiltin="true"/>
    <cellStyle name="Título 3 6" xfId="516" builtinId="54" customBuiltin="true"/>
    <cellStyle name="Título 3 7" xfId="517" builtinId="54" customBuiltin="true"/>
    <cellStyle name="Título 3 8" xfId="518" builtinId="54" customBuiltin="true"/>
    <cellStyle name="Título 3 9" xfId="519" builtinId="54" customBuiltin="true"/>
    <cellStyle name="Título 4" xfId="520" builtinId="54" customBuiltin="true"/>
    <cellStyle name="Warning Text" xfId="521" builtinId="54" customBuiltin="true"/>
    <cellStyle name="Énfasis1 2" xfId="522" builtinId="54" customBuiltin="true"/>
    <cellStyle name="Énfasis2 2" xfId="523" builtinId="54" customBuiltin="true"/>
    <cellStyle name="Énfasis3 2" xfId="524" builtinId="54" customBuiltin="true"/>
    <cellStyle name="Énfasis4 2" xfId="525" builtinId="54" customBuiltin="true"/>
    <cellStyle name="Énfasis5 2" xfId="526" builtinId="54" customBuiltin="true"/>
    <cellStyle name="Énfasis6 2" xfId="527" builtinId="54" customBuiltin="true"/>
  </cellStyles>
  <colors>
    <indexedColors>
      <rgbColor rgb="FF000000"/>
      <rgbColor rgb="FFFFFFFF"/>
      <rgbColor rgb="FFFF0000"/>
      <rgbColor rgb="FFDFDFDF"/>
      <rgbColor rgb="FF0000FF"/>
      <rgbColor rgb="FFD7E4BD"/>
      <rgbColor rgb="FFFF00FF"/>
      <rgbColor rgb="FFB7DEE8"/>
      <rgbColor rgb="FFF2F1F1"/>
      <rgbColor rgb="FF008000"/>
      <rgbColor rgb="FF000080"/>
      <rgbColor rgb="FF93B1CD"/>
      <rgbColor rgb="FF800080"/>
      <rgbColor rgb="FF008080"/>
      <rgbColor rgb="FFC0C0C0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2DCDB"/>
      <rgbColor rgb="FFFDEADA"/>
      <rgbColor rgb="FFBFD2E2"/>
      <rgbColor rgb="FFDCE6F2"/>
      <rgbColor rgb="FF800000"/>
      <rgbColor rgb="FFCCCCCC"/>
      <rgbColor rgb="FF0000FF"/>
      <rgbColor rgb="FFA2C4E0"/>
      <rgbColor rgb="FFDBEEF4"/>
      <rgbColor rgb="FFCCFFCC"/>
      <rgbColor rgb="FFFFFF99"/>
      <rgbColor rgb="FF99CCFF"/>
      <rgbColor rgb="FFFF99CC"/>
      <rgbColor rgb="FFCCC1DA"/>
      <rgbColor rgb="FFFFCC99"/>
      <rgbColor rgb="FFB9CDE5"/>
      <rgbColor rgb="FF33CCCC"/>
      <rgbColor rgb="FFB2B2B2"/>
      <rgbColor rgb="FFFCD5B5"/>
      <rgbColor rgb="FFFF9900"/>
      <rgbColor rgb="FFFF6600"/>
      <rgbColor rgb="FF666699"/>
      <rgbColor rgb="FF969696"/>
      <rgbColor rgb="FFEBF1DE"/>
      <rgbColor rgb="FF339966"/>
      <rgbColor rgb="FF141312"/>
      <rgbColor rgb="FFE6E0EC"/>
      <rgbColor rgb="FF993300"/>
      <rgbColor rgb="FFE6B9B8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351000</xdr:colOff>
      <xdr:row>0</xdr:row>
      <xdr:rowOff>0</xdr:rowOff>
    </xdr:from>
    <xdr:to>
      <xdr:col>1</xdr:col>
      <xdr:colOff>27000</xdr:colOff>
      <xdr:row>1</xdr:row>
      <xdr:rowOff>123480</xdr:rowOff>
    </xdr:to>
    <xdr:pic>
      <xdr:nvPicPr>
        <xdr:cNvPr id="0" name="Imagen 3" descr=""/>
        <xdr:cNvPicPr/>
      </xdr:nvPicPr>
      <xdr:blipFill>
        <a:blip r:embed="rId1"/>
        <a:stretch/>
      </xdr:blipFill>
      <xdr:spPr>
        <a:xfrm>
          <a:off x="351000" y="0"/>
          <a:ext cx="790200" cy="418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7</xdr:col>
      <xdr:colOff>27000</xdr:colOff>
      <xdr:row>0</xdr:row>
      <xdr:rowOff>0</xdr:rowOff>
    </xdr:from>
    <xdr:to>
      <xdr:col>8</xdr:col>
      <xdr:colOff>746640</xdr:colOff>
      <xdr:row>2</xdr:row>
      <xdr:rowOff>114480</xdr:rowOff>
    </xdr:to>
    <xdr:pic>
      <xdr:nvPicPr>
        <xdr:cNvPr id="1" name="2 Imagen" descr=""/>
        <xdr:cNvPicPr/>
      </xdr:nvPicPr>
      <xdr:blipFill>
        <a:blip r:embed="rId2"/>
        <a:stretch/>
      </xdr:blipFill>
      <xdr:spPr>
        <a:xfrm>
          <a:off x="7827840" y="0"/>
          <a:ext cx="1834200" cy="542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8EB4E3"/>
    <pageSetUpPr fitToPage="false"/>
  </sheetPr>
  <dimension ref="A1:I1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RowHeight="12.75"/>
  <cols>
    <col collapsed="false" hidden="false" max="7" min="1" style="1" width="19.7197452229299"/>
    <col collapsed="false" hidden="false" max="8" min="8" style="2" width="19.7197452229299"/>
    <col collapsed="false" hidden="false" max="9" min="9" style="3" width="19.7197452229299"/>
    <col collapsed="false" hidden="false" max="1025" min="10" style="1" width="19.7197452229299"/>
  </cols>
  <sheetData>
    <row r="1" customFormat="false" ht="23.25" hidden="false" customHeight="true" outlineLevel="0" collapsed="false">
      <c r="A1" s="4" t="s">
        <v>0</v>
      </c>
      <c r="B1" s="4"/>
      <c r="C1" s="4"/>
      <c r="D1" s="4"/>
      <c r="E1" s="0"/>
      <c r="F1" s="0"/>
      <c r="G1" s="0"/>
      <c r="H1" s="0"/>
      <c r="I1" s="0"/>
    </row>
    <row r="2" customFormat="false" ht="10.5" hidden="false" customHeight="true" outlineLevel="0" collapsed="false">
      <c r="A2" s="4"/>
      <c r="B2" s="4"/>
      <c r="C2" s="4"/>
      <c r="D2" s="4"/>
      <c r="E2" s="0"/>
      <c r="F2" s="0"/>
      <c r="G2" s="0"/>
      <c r="H2" s="0"/>
      <c r="I2" s="0"/>
    </row>
    <row r="3" customFormat="false" ht="12.75" hidden="false" customHeight="true" outlineLevel="0" collapsed="false">
      <c r="A3" s="5" t="s">
        <v>1</v>
      </c>
      <c r="B3" s="4"/>
      <c r="C3" s="6"/>
      <c r="D3" s="6"/>
      <c r="E3" s="0"/>
      <c r="F3" s="0"/>
      <c r="G3" s="0"/>
      <c r="H3" s="0"/>
      <c r="I3" s="0"/>
    </row>
    <row r="4" customFormat="false" ht="8.25" hidden="false" customHeight="true" outlineLevel="0" collapsed="false">
      <c r="A4" s="5"/>
      <c r="B4" s="4"/>
      <c r="C4" s="6"/>
      <c r="D4" s="6"/>
      <c r="E4" s="0"/>
      <c r="F4" s="0"/>
      <c r="G4" s="0"/>
      <c r="H4" s="0"/>
      <c r="I4" s="0"/>
    </row>
    <row r="5" customFormat="false" ht="18.75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</row>
    <row r="6" customFormat="false" ht="12.75" hidden="false" customHeight="true" outlineLevel="0" collapsed="false">
      <c r="A6" s="5"/>
      <c r="B6" s="4"/>
      <c r="C6" s="6"/>
      <c r="D6" s="6"/>
      <c r="E6" s="0"/>
      <c r="F6" s="0"/>
      <c r="G6" s="0"/>
      <c r="H6" s="0"/>
      <c r="I6" s="0"/>
    </row>
    <row r="7" customFormat="false" ht="28.5" hidden="false" customHeight="true" outlineLevel="0" collapsed="false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</row>
    <row r="8" customFormat="false" ht="12.75" hidden="false" customHeight="true" outlineLevel="0" collapsed="false">
      <c r="A8" s="8"/>
      <c r="B8" s="8"/>
      <c r="C8" s="8" t="n">
        <v>1</v>
      </c>
      <c r="D8" s="8" t="n">
        <v>2</v>
      </c>
      <c r="E8" s="8" t="s">
        <v>12</v>
      </c>
      <c r="F8" s="8" t="n">
        <v>4</v>
      </c>
      <c r="G8" s="8" t="n">
        <v>5</v>
      </c>
      <c r="H8" s="8" t="s">
        <v>13</v>
      </c>
      <c r="I8" s="8" t="s">
        <v>14</v>
      </c>
    </row>
    <row r="9" customFormat="false" ht="12.75" hidden="false" customHeight="true" outlineLevel="0" collapsed="false">
      <c r="A9" s="9" t="s">
        <v>15</v>
      </c>
      <c r="B9" s="9" t="s">
        <v>16</v>
      </c>
      <c r="C9" s="10" t="n">
        <v>4678980</v>
      </c>
      <c r="D9" s="10" t="n">
        <v>-52499</v>
      </c>
      <c r="E9" s="10" t="n">
        <v>4626481</v>
      </c>
      <c r="F9" s="10" t="n">
        <v>4588272.92</v>
      </c>
      <c r="G9" s="10" t="n">
        <v>4586730.57</v>
      </c>
      <c r="H9" s="11" t="n">
        <f aca="false">+G9/E9</f>
        <v>0.991408063709761</v>
      </c>
      <c r="I9" s="10" t="n">
        <f aca="false">+E9-G9</f>
        <v>39750.4299999997</v>
      </c>
    </row>
    <row r="10" customFormat="false" ht="12.75" hidden="false" customHeight="true" outlineLevel="0" collapsed="false">
      <c r="A10" s="9"/>
      <c r="B10" s="9" t="s">
        <v>17</v>
      </c>
      <c r="C10" s="10" t="n">
        <v>1799970</v>
      </c>
      <c r="D10" s="10" t="n">
        <v>137960.75</v>
      </c>
      <c r="E10" s="10" t="n">
        <v>1937930.75</v>
      </c>
      <c r="F10" s="10" t="n">
        <v>1834217.87</v>
      </c>
      <c r="G10" s="10" t="n">
        <v>1631091.52</v>
      </c>
      <c r="H10" s="11" t="n">
        <f aca="false">+G10/E10</f>
        <v>0.841666566258882</v>
      </c>
      <c r="I10" s="10" t="n">
        <f aca="false">+E10-G10</f>
        <v>306839.23</v>
      </c>
    </row>
    <row r="11" customFormat="false" ht="12.75" hidden="false" customHeight="true" outlineLevel="0" collapsed="false">
      <c r="A11" s="9"/>
      <c r="B11" s="9" t="s">
        <v>18</v>
      </c>
      <c r="C11" s="10" t="n">
        <v>51500</v>
      </c>
      <c r="D11" s="10" t="n">
        <v>0</v>
      </c>
      <c r="E11" s="10" t="n">
        <v>51500</v>
      </c>
      <c r="F11" s="10" t="n">
        <v>51500</v>
      </c>
      <c r="G11" s="10" t="n">
        <v>51500</v>
      </c>
      <c r="H11" s="11" t="n">
        <f aca="false">+G11/E11</f>
        <v>1</v>
      </c>
      <c r="I11" s="10" t="n">
        <f aca="false">+E11-G11</f>
        <v>0</v>
      </c>
    </row>
    <row r="12" customFormat="false" ht="12.75" hidden="false" customHeight="true" outlineLevel="0" collapsed="false">
      <c r="A12" s="9"/>
      <c r="B12" s="9" t="s">
        <v>19</v>
      </c>
      <c r="C12" s="10" t="n">
        <v>0</v>
      </c>
      <c r="D12" s="10" t="n">
        <v>486.27</v>
      </c>
      <c r="E12" s="10" t="n">
        <v>486.27</v>
      </c>
      <c r="F12" s="10" t="n">
        <v>486.27</v>
      </c>
      <c r="G12" s="10" t="n">
        <v>486.27</v>
      </c>
      <c r="H12" s="11" t="n">
        <f aca="false">+G12/E12</f>
        <v>1</v>
      </c>
      <c r="I12" s="10" t="n">
        <f aca="false">+E12-G12</f>
        <v>0</v>
      </c>
    </row>
    <row r="13" customFormat="false" ht="12.75" hidden="false" customHeight="true" outlineLevel="0" collapsed="false">
      <c r="A13" s="9"/>
      <c r="B13" s="9" t="s">
        <v>20</v>
      </c>
      <c r="C13" s="10" t="n">
        <v>0</v>
      </c>
      <c r="D13" s="10" t="n">
        <v>8369.98</v>
      </c>
      <c r="E13" s="10" t="n">
        <v>8369.98</v>
      </c>
      <c r="F13" s="10" t="n">
        <v>8367.05</v>
      </c>
      <c r="G13" s="10" t="n">
        <v>8367.05</v>
      </c>
      <c r="H13" s="11" t="n">
        <f aca="false">+G13/E13</f>
        <v>0.999649939426378</v>
      </c>
      <c r="I13" s="10" t="n">
        <f aca="false">+E13-G13</f>
        <v>2.93000000000029</v>
      </c>
    </row>
    <row r="14" customFormat="false" ht="12.75" hidden="false" customHeight="true" outlineLevel="0" collapsed="false">
      <c r="A14" s="9"/>
      <c r="B14" s="12" t="s">
        <v>21</v>
      </c>
      <c r="C14" s="13" t="n">
        <v>6530450</v>
      </c>
      <c r="D14" s="13" t="n">
        <v>94318</v>
      </c>
      <c r="E14" s="13" t="n">
        <v>6624768</v>
      </c>
      <c r="F14" s="13" t="n">
        <v>6482844.11</v>
      </c>
      <c r="G14" s="13" t="n">
        <v>6278175.41</v>
      </c>
      <c r="H14" s="14" t="n">
        <f aca="false">+G14/E14</f>
        <v>0.947682305252048</v>
      </c>
      <c r="I14" s="13" t="n">
        <f aca="false">+E14-G14</f>
        <v>346592.59</v>
      </c>
    </row>
    <row r="15" customFormat="false" ht="12.75" hidden="false" customHeight="true" outlineLevel="0" collapsed="false">
      <c r="A15" s="9" t="s">
        <v>22</v>
      </c>
      <c r="B15" s="9" t="s">
        <v>16</v>
      </c>
      <c r="C15" s="10" t="n">
        <v>21628635</v>
      </c>
      <c r="D15" s="10" t="n">
        <v>-404004</v>
      </c>
      <c r="E15" s="10" t="n">
        <v>21224631</v>
      </c>
      <c r="F15" s="10" t="n">
        <v>21066451.48</v>
      </c>
      <c r="G15" s="10" t="n">
        <v>21065261.81</v>
      </c>
      <c r="H15" s="11" t="n">
        <f aca="false">+G15/E15</f>
        <v>0.992491309271761</v>
      </c>
      <c r="I15" s="10" t="n">
        <f aca="false">+E15-G15</f>
        <v>159369.190000001</v>
      </c>
    </row>
    <row r="16" customFormat="false" ht="12.75" hidden="false" customHeight="true" outlineLevel="0" collapsed="false">
      <c r="A16" s="9"/>
      <c r="B16" s="9" t="s">
        <v>17</v>
      </c>
      <c r="C16" s="10" t="n">
        <v>4564220</v>
      </c>
      <c r="D16" s="10" t="n">
        <v>-4199580.03</v>
      </c>
      <c r="E16" s="10" t="n">
        <v>364639.97</v>
      </c>
      <c r="F16" s="10" t="n">
        <v>339394.46</v>
      </c>
      <c r="G16" s="10" t="n">
        <v>6266.47</v>
      </c>
      <c r="H16" s="11" t="n">
        <f aca="false">+G16/E16</f>
        <v>0.0171853623177953</v>
      </c>
      <c r="I16" s="10" t="n">
        <f aca="false">+E16-G16</f>
        <v>358373.5</v>
      </c>
    </row>
    <row r="17" customFormat="false" ht="12.75" hidden="false" customHeight="true" outlineLevel="0" collapsed="false">
      <c r="A17" s="9"/>
      <c r="B17" s="9" t="s">
        <v>19</v>
      </c>
      <c r="C17" s="10" t="n">
        <v>0</v>
      </c>
      <c r="D17" s="10" t="n">
        <v>449.03</v>
      </c>
      <c r="E17" s="10" t="n">
        <v>449.03</v>
      </c>
      <c r="F17" s="10" t="n">
        <v>449.03</v>
      </c>
      <c r="G17" s="10" t="n">
        <v>449.03</v>
      </c>
      <c r="H17" s="11" t="n">
        <f aca="false">+G17/E17</f>
        <v>1</v>
      </c>
      <c r="I17" s="10" t="n">
        <f aca="false">+E17-G17</f>
        <v>0</v>
      </c>
    </row>
    <row r="18" customFormat="false" ht="12.75" hidden="false" customHeight="true" outlineLevel="0" collapsed="false">
      <c r="A18" s="9"/>
      <c r="B18" s="9" t="s">
        <v>20</v>
      </c>
      <c r="C18" s="10" t="n">
        <v>0</v>
      </c>
      <c r="D18" s="10" t="n">
        <v>60036</v>
      </c>
      <c r="E18" s="10" t="n">
        <v>60036</v>
      </c>
      <c r="F18" s="10" t="n">
        <v>36413.58</v>
      </c>
      <c r="G18" s="10" t="n">
        <v>36413.58</v>
      </c>
      <c r="H18" s="11" t="n">
        <f aca="false">+G18/E18</f>
        <v>0.60652908255047</v>
      </c>
      <c r="I18" s="10" t="n">
        <f aca="false">+E18-G18</f>
        <v>23622.42</v>
      </c>
    </row>
    <row r="19" customFormat="false" ht="12.75" hidden="false" customHeight="true" outlineLevel="0" collapsed="false">
      <c r="A19" s="9"/>
      <c r="B19" s="12" t="s">
        <v>21</v>
      </c>
      <c r="C19" s="13" t="n">
        <v>26192855</v>
      </c>
      <c r="D19" s="13" t="n">
        <v>-4543099</v>
      </c>
      <c r="E19" s="13" t="n">
        <v>21649756</v>
      </c>
      <c r="F19" s="13" t="n">
        <v>21442708.55</v>
      </c>
      <c r="G19" s="13" t="n">
        <v>21108390.89</v>
      </c>
      <c r="H19" s="14" t="n">
        <f aca="false">+G19/E19</f>
        <v>0.974994401322583</v>
      </c>
      <c r="I19" s="13" t="n">
        <f aca="false">+E19-G19</f>
        <v>541365.109999999</v>
      </c>
    </row>
    <row r="20" customFormat="false" ht="12.75" hidden="false" customHeight="true" outlineLevel="0" collapsed="false">
      <c r="A20" s="9" t="s">
        <v>23</v>
      </c>
      <c r="B20" s="9" t="s">
        <v>16</v>
      </c>
      <c r="C20" s="10" t="n">
        <v>2470875</v>
      </c>
      <c r="D20" s="10" t="n">
        <v>-65584</v>
      </c>
      <c r="E20" s="10" t="n">
        <v>2405291</v>
      </c>
      <c r="F20" s="10" t="n">
        <v>2366786.74</v>
      </c>
      <c r="G20" s="10" t="n">
        <v>2366087.68</v>
      </c>
      <c r="H20" s="11" t="n">
        <f aca="false">+G20/E20</f>
        <v>0.983701215362299</v>
      </c>
      <c r="I20" s="10" t="n">
        <f aca="false">+E20-G20</f>
        <v>39203.3199999998</v>
      </c>
    </row>
    <row r="21" customFormat="false" ht="12.75" hidden="false" customHeight="true" outlineLevel="0" collapsed="false">
      <c r="A21" s="9"/>
      <c r="B21" s="9" t="s">
        <v>17</v>
      </c>
      <c r="C21" s="10" t="n">
        <v>250965</v>
      </c>
      <c r="D21" s="10" t="n">
        <v>0</v>
      </c>
      <c r="E21" s="10" t="n">
        <v>250965</v>
      </c>
      <c r="F21" s="10" t="n">
        <v>238416.9</v>
      </c>
      <c r="G21" s="10" t="n">
        <v>71469.8</v>
      </c>
      <c r="H21" s="11" t="n">
        <f aca="false">+G21/E21</f>
        <v>0.284779949395334</v>
      </c>
      <c r="I21" s="10" t="n">
        <f aca="false">+E21-G21</f>
        <v>179495.2</v>
      </c>
    </row>
    <row r="22" customFormat="false" ht="12.75" hidden="false" customHeight="true" outlineLevel="0" collapsed="false">
      <c r="A22" s="9"/>
      <c r="B22" s="12" t="s">
        <v>21</v>
      </c>
      <c r="C22" s="13" t="n">
        <v>2721840</v>
      </c>
      <c r="D22" s="13" t="n">
        <v>-65584</v>
      </c>
      <c r="E22" s="13" t="n">
        <v>2656256</v>
      </c>
      <c r="F22" s="13" t="n">
        <v>2605203.64</v>
      </c>
      <c r="G22" s="13" t="n">
        <v>2437557.48</v>
      </c>
      <c r="H22" s="14" t="n">
        <f aca="false">+G22/E22</f>
        <v>0.917666625505975</v>
      </c>
      <c r="I22" s="13" t="n">
        <f aca="false">+E22-G22</f>
        <v>218698.52</v>
      </c>
    </row>
    <row r="23" customFormat="false" ht="12.75" hidden="false" customHeight="true" outlineLevel="0" collapsed="false">
      <c r="A23" s="9" t="s">
        <v>24</v>
      </c>
      <c r="B23" s="9" t="s">
        <v>16</v>
      </c>
      <c r="C23" s="10" t="n">
        <v>28778490</v>
      </c>
      <c r="D23" s="10" t="n">
        <v>-522087</v>
      </c>
      <c r="E23" s="10" t="n">
        <v>28256403</v>
      </c>
      <c r="F23" s="10" t="n">
        <v>28021511.14</v>
      </c>
      <c r="G23" s="10" t="n">
        <v>28018080.06</v>
      </c>
      <c r="H23" s="11" t="n">
        <f aca="false">+G23/E23</f>
        <v>0.991565701409341</v>
      </c>
      <c r="I23" s="10" t="n">
        <f aca="false">+E23-G23</f>
        <v>238322.940000001</v>
      </c>
    </row>
    <row r="24" customFormat="false" ht="12.75" hidden="false" customHeight="true" outlineLevel="0" collapsed="false">
      <c r="A24" s="9"/>
      <c r="B24" s="9" t="s">
        <v>17</v>
      </c>
      <c r="C24" s="10" t="n">
        <v>6615155</v>
      </c>
      <c r="D24" s="10" t="n">
        <v>-4061619.28</v>
      </c>
      <c r="E24" s="10" t="n">
        <v>2553535.72</v>
      </c>
      <c r="F24" s="10" t="n">
        <v>2412029.23</v>
      </c>
      <c r="G24" s="10" t="n">
        <v>1708827.79</v>
      </c>
      <c r="H24" s="11" t="n">
        <f aca="false">+G24/E24</f>
        <v>0.669200660329905</v>
      </c>
      <c r="I24" s="10" t="n">
        <f aca="false">+E24-G24</f>
        <v>844707.93</v>
      </c>
    </row>
    <row r="25" customFormat="false" ht="12.75" hidden="false" customHeight="true" outlineLevel="0" collapsed="false">
      <c r="A25" s="9"/>
      <c r="B25" s="9" t="s">
        <v>18</v>
      </c>
      <c r="C25" s="10" t="n">
        <v>51500</v>
      </c>
      <c r="D25" s="10" t="n">
        <v>0</v>
      </c>
      <c r="E25" s="10" t="n">
        <v>51500</v>
      </c>
      <c r="F25" s="10" t="n">
        <v>51500</v>
      </c>
      <c r="G25" s="10" t="n">
        <v>51500</v>
      </c>
      <c r="H25" s="11" t="n">
        <f aca="false">+G25/E25</f>
        <v>1</v>
      </c>
      <c r="I25" s="10" t="n">
        <f aca="false">+E25-G25</f>
        <v>0</v>
      </c>
    </row>
    <row r="26" customFormat="false" ht="12.75" hidden="false" customHeight="true" outlineLevel="0" collapsed="false">
      <c r="A26" s="9"/>
      <c r="B26" s="9" t="s">
        <v>19</v>
      </c>
      <c r="C26" s="10" t="n">
        <v>0</v>
      </c>
      <c r="D26" s="10" t="n">
        <v>935.3</v>
      </c>
      <c r="E26" s="10" t="n">
        <v>935.3</v>
      </c>
      <c r="F26" s="10" t="n">
        <v>935.3</v>
      </c>
      <c r="G26" s="10" t="n">
        <v>935.3</v>
      </c>
      <c r="H26" s="11" t="n">
        <f aca="false">+G26/E26</f>
        <v>1</v>
      </c>
      <c r="I26" s="10" t="n">
        <f aca="false">+E26-G26</f>
        <v>0</v>
      </c>
    </row>
    <row r="27" customFormat="false" ht="12.75" hidden="false" customHeight="true" outlineLevel="0" collapsed="false">
      <c r="A27" s="9"/>
      <c r="B27" s="9" t="s">
        <v>20</v>
      </c>
      <c r="C27" s="10" t="n">
        <v>0</v>
      </c>
      <c r="D27" s="10" t="n">
        <v>68405.98</v>
      </c>
      <c r="E27" s="10" t="n">
        <v>68405.98</v>
      </c>
      <c r="F27" s="10" t="n">
        <v>44780.63</v>
      </c>
      <c r="G27" s="10" t="n">
        <v>44780.63</v>
      </c>
      <c r="H27" s="11" t="n">
        <f aca="false">+G27/E27</f>
        <v>0.65463034079769</v>
      </c>
      <c r="I27" s="10" t="n">
        <f aca="false">+E27-G27</f>
        <v>23625.35</v>
      </c>
    </row>
    <row r="28" customFormat="false" ht="12.75" hidden="false" customHeight="true" outlineLevel="0" collapsed="false">
      <c r="A28" s="9"/>
      <c r="B28" s="12" t="s">
        <v>21</v>
      </c>
      <c r="C28" s="13" t="n">
        <v>35445145</v>
      </c>
      <c r="D28" s="13" t="n">
        <v>-4514365</v>
      </c>
      <c r="E28" s="13" t="n">
        <v>30930780</v>
      </c>
      <c r="F28" s="13" t="n">
        <v>30530756.3</v>
      </c>
      <c r="G28" s="13" t="n">
        <v>29824123.78</v>
      </c>
      <c r="H28" s="14" t="n">
        <f aca="false">+G28/E28</f>
        <v>0.964221522379972</v>
      </c>
      <c r="I28" s="13" t="n">
        <f aca="false">+E28-G28</f>
        <v>1106656.22</v>
      </c>
    </row>
    <row r="29" customFormat="false" ht="12.75" hidden="false" customHeight="true" outlineLevel="0" collapsed="false">
      <c r="A29" s="9" t="s">
        <v>25</v>
      </c>
      <c r="B29" s="9" t="s">
        <v>16</v>
      </c>
      <c r="C29" s="10" t="n">
        <v>3150075</v>
      </c>
      <c r="D29" s="10" t="n">
        <v>5456</v>
      </c>
      <c r="E29" s="10" t="n">
        <v>3155531</v>
      </c>
      <c r="F29" s="10" t="n">
        <v>3126605.89</v>
      </c>
      <c r="G29" s="10" t="n">
        <v>3125821.92</v>
      </c>
      <c r="H29" s="11" t="n">
        <f aca="false">+G29/E29</f>
        <v>0.990585077440215</v>
      </c>
      <c r="I29" s="10" t="n">
        <f aca="false">+E29-G29</f>
        <v>29709.0800000001</v>
      </c>
    </row>
    <row r="30" customFormat="false" ht="12.75" hidden="false" customHeight="true" outlineLevel="0" collapsed="false">
      <c r="A30" s="9"/>
      <c r="B30" s="9" t="s">
        <v>17</v>
      </c>
      <c r="C30" s="10" t="n">
        <v>1311245</v>
      </c>
      <c r="D30" s="10" t="n">
        <v>291862.31</v>
      </c>
      <c r="E30" s="10" t="n">
        <v>1603107.31</v>
      </c>
      <c r="F30" s="10" t="n">
        <v>1536785.31</v>
      </c>
      <c r="G30" s="10" t="n">
        <v>1459304.15</v>
      </c>
      <c r="H30" s="11" t="n">
        <f aca="false">+G30/E30</f>
        <v>0.910297233938756</v>
      </c>
      <c r="I30" s="10" t="n">
        <f aca="false">+E30-G30</f>
        <v>143803.16</v>
      </c>
    </row>
    <row r="31" customFormat="false" ht="12.75" hidden="false" customHeight="true" outlineLevel="0" collapsed="false">
      <c r="A31" s="9"/>
      <c r="B31" s="9" t="s">
        <v>18</v>
      </c>
      <c r="C31" s="10" t="n">
        <v>29500</v>
      </c>
      <c r="D31" s="10" t="n">
        <v>11167.69</v>
      </c>
      <c r="E31" s="10" t="n">
        <v>40667.69</v>
      </c>
      <c r="F31" s="10" t="n">
        <v>40667.56</v>
      </c>
      <c r="G31" s="10" t="n">
        <v>40667.56</v>
      </c>
      <c r="H31" s="11" t="n">
        <f aca="false">+G31/E31</f>
        <v>0.999996803359128</v>
      </c>
      <c r="I31" s="10" t="n">
        <f aca="false">+E31-G31</f>
        <v>0.130000000004657</v>
      </c>
    </row>
    <row r="32" customFormat="false" ht="12.75" hidden="false" customHeight="true" outlineLevel="0" collapsed="false">
      <c r="A32" s="9"/>
      <c r="B32" s="9" t="s">
        <v>20</v>
      </c>
      <c r="C32" s="10" t="n">
        <v>0</v>
      </c>
      <c r="D32" s="10" t="n">
        <v>10000</v>
      </c>
      <c r="E32" s="10" t="n">
        <v>10000</v>
      </c>
      <c r="F32" s="10" t="n">
        <v>6766.46</v>
      </c>
      <c r="G32" s="10" t="n">
        <v>6766.46</v>
      </c>
      <c r="H32" s="11" t="n">
        <f aca="false">+G32/E32</f>
        <v>0.676646</v>
      </c>
      <c r="I32" s="10" t="n">
        <f aca="false">+E32-G32</f>
        <v>3233.54</v>
      </c>
    </row>
    <row r="33" customFormat="false" ht="12.75" hidden="false" customHeight="true" outlineLevel="0" collapsed="false">
      <c r="A33" s="9"/>
      <c r="B33" s="12" t="s">
        <v>21</v>
      </c>
      <c r="C33" s="13" t="n">
        <v>4490820</v>
      </c>
      <c r="D33" s="13" t="n">
        <v>318486</v>
      </c>
      <c r="E33" s="13" t="n">
        <v>4809306</v>
      </c>
      <c r="F33" s="13" t="n">
        <v>4710825.22</v>
      </c>
      <c r="G33" s="13" t="n">
        <v>4632560.09</v>
      </c>
      <c r="H33" s="14" t="n">
        <f aca="false">+G33/E33</f>
        <v>0.963249186057198</v>
      </c>
      <c r="I33" s="13" t="n">
        <f aca="false">+E33-G33</f>
        <v>176745.91</v>
      </c>
    </row>
    <row r="34" customFormat="false" ht="12.75" hidden="false" customHeight="true" outlineLevel="0" collapsed="false">
      <c r="A34" s="9" t="s">
        <v>26</v>
      </c>
      <c r="B34" s="9" t="s">
        <v>16</v>
      </c>
      <c r="C34" s="10" t="n">
        <v>13518100</v>
      </c>
      <c r="D34" s="10" t="n">
        <v>-145947</v>
      </c>
      <c r="E34" s="10" t="n">
        <v>13372153</v>
      </c>
      <c r="F34" s="10" t="n">
        <v>13311004.35</v>
      </c>
      <c r="G34" s="10" t="n">
        <v>13310992.43</v>
      </c>
      <c r="H34" s="11" t="n">
        <f aca="false">+G34/E34</f>
        <v>0.995426273540244</v>
      </c>
      <c r="I34" s="10" t="n">
        <f aca="false">+E34-G34</f>
        <v>61160.5700000003</v>
      </c>
    </row>
    <row r="35" customFormat="false" ht="12.75" hidden="false" customHeight="true" outlineLevel="0" collapsed="false">
      <c r="A35" s="9"/>
      <c r="B35" s="9" t="s">
        <v>17</v>
      </c>
      <c r="C35" s="10" t="n">
        <v>3356855</v>
      </c>
      <c r="D35" s="10" t="n">
        <v>-2676286.78</v>
      </c>
      <c r="E35" s="10" t="n">
        <v>680568.22</v>
      </c>
      <c r="F35" s="10" t="n">
        <v>618811.72</v>
      </c>
      <c r="G35" s="10" t="n">
        <v>62009.27</v>
      </c>
      <c r="H35" s="11" t="n">
        <f aca="false">+G35/E35</f>
        <v>0.0911139665028731</v>
      </c>
      <c r="I35" s="10" t="n">
        <f aca="false">+E35-G35</f>
        <v>618558.95</v>
      </c>
    </row>
    <row r="36" customFormat="false" ht="12.75" hidden="false" customHeight="true" outlineLevel="0" collapsed="false">
      <c r="A36" s="9"/>
      <c r="B36" s="9" t="s">
        <v>19</v>
      </c>
      <c r="C36" s="10" t="n">
        <v>0</v>
      </c>
      <c r="D36" s="10" t="n">
        <v>1861.78</v>
      </c>
      <c r="E36" s="10" t="n">
        <v>1861.78</v>
      </c>
      <c r="F36" s="10" t="n">
        <v>1861.78</v>
      </c>
      <c r="G36" s="10" t="n">
        <v>1861.78</v>
      </c>
      <c r="H36" s="11" t="n">
        <f aca="false">+G36/E36</f>
        <v>1</v>
      </c>
      <c r="I36" s="10" t="n">
        <f aca="false">+E36-G36</f>
        <v>0</v>
      </c>
    </row>
    <row r="37" customFormat="false" ht="12.75" hidden="false" customHeight="true" outlineLevel="0" collapsed="false">
      <c r="A37" s="9"/>
      <c r="B37" s="9" t="s">
        <v>20</v>
      </c>
      <c r="C37" s="10" t="n">
        <v>0</v>
      </c>
      <c r="D37" s="10" t="n">
        <v>18830</v>
      </c>
      <c r="E37" s="10" t="n">
        <v>18830</v>
      </c>
      <c r="F37" s="10" t="n">
        <v>18830</v>
      </c>
      <c r="G37" s="10" t="n">
        <v>18830</v>
      </c>
      <c r="H37" s="11" t="n">
        <f aca="false">+G37/E37</f>
        <v>1</v>
      </c>
      <c r="I37" s="10" t="n">
        <f aca="false">+E37-G37</f>
        <v>0</v>
      </c>
    </row>
    <row r="38" customFormat="false" ht="12.75" hidden="false" customHeight="true" outlineLevel="0" collapsed="false">
      <c r="A38" s="9"/>
      <c r="B38" s="12" t="s">
        <v>21</v>
      </c>
      <c r="C38" s="13" t="n">
        <v>16874955</v>
      </c>
      <c r="D38" s="13" t="n">
        <v>-2801542</v>
      </c>
      <c r="E38" s="13" t="n">
        <v>14073413</v>
      </c>
      <c r="F38" s="13" t="n">
        <v>13950507.85</v>
      </c>
      <c r="G38" s="13" t="n">
        <v>13393693.48</v>
      </c>
      <c r="H38" s="14" t="n">
        <f aca="false">+G38/E38</f>
        <v>0.95170187075445</v>
      </c>
      <c r="I38" s="13" t="n">
        <f aca="false">+E38-G38</f>
        <v>679719.52</v>
      </c>
    </row>
    <row r="39" customFormat="false" ht="12.75" hidden="false" customHeight="true" outlineLevel="0" collapsed="false">
      <c r="A39" s="9" t="s">
        <v>27</v>
      </c>
      <c r="B39" s="9" t="s">
        <v>16</v>
      </c>
      <c r="C39" s="10" t="n">
        <v>1501695</v>
      </c>
      <c r="D39" s="10" t="n">
        <v>-17076</v>
      </c>
      <c r="E39" s="10" t="n">
        <v>1484619</v>
      </c>
      <c r="F39" s="10" t="n">
        <v>1477115.47</v>
      </c>
      <c r="G39" s="10" t="n">
        <v>1476461.71</v>
      </c>
      <c r="H39" s="11" t="n">
        <f aca="false">+G39/E39</f>
        <v>0.994505465712078</v>
      </c>
      <c r="I39" s="10" t="n">
        <f aca="false">+E39-G39</f>
        <v>8157.29000000004</v>
      </c>
    </row>
    <row r="40" customFormat="false" ht="12.75" hidden="false" customHeight="true" outlineLevel="0" collapsed="false">
      <c r="A40" s="9"/>
      <c r="B40" s="9" t="s">
        <v>17</v>
      </c>
      <c r="C40" s="10" t="n">
        <v>512500</v>
      </c>
      <c r="D40" s="10" t="n">
        <v>0</v>
      </c>
      <c r="E40" s="10" t="n">
        <v>512500</v>
      </c>
      <c r="F40" s="10" t="n">
        <v>486229.83</v>
      </c>
      <c r="G40" s="10" t="n">
        <v>272268.45</v>
      </c>
      <c r="H40" s="11" t="n">
        <f aca="false">+G40/E40</f>
        <v>0.531255512195122</v>
      </c>
      <c r="I40" s="10" t="n">
        <f aca="false">+E40-G40</f>
        <v>240231.55</v>
      </c>
    </row>
    <row r="41" customFormat="false" ht="12.75" hidden="false" customHeight="true" outlineLevel="0" collapsed="false">
      <c r="A41" s="9"/>
      <c r="B41" s="12" t="s">
        <v>21</v>
      </c>
      <c r="C41" s="13" t="n">
        <v>2014195</v>
      </c>
      <c r="D41" s="13" t="n">
        <v>-17076</v>
      </c>
      <c r="E41" s="13" t="n">
        <v>1997119</v>
      </c>
      <c r="F41" s="13" t="n">
        <v>1963345.3</v>
      </c>
      <c r="G41" s="13" t="n">
        <v>1748730.16</v>
      </c>
      <c r="H41" s="14" t="n">
        <f aca="false">+G41/E41</f>
        <v>0.875626419857805</v>
      </c>
      <c r="I41" s="13" t="n">
        <f aca="false">+E41-G41</f>
        <v>248388.84</v>
      </c>
    </row>
    <row r="42" customFormat="false" ht="12.75" hidden="false" customHeight="true" outlineLevel="0" collapsed="false">
      <c r="A42" s="9" t="s">
        <v>28</v>
      </c>
      <c r="B42" s="9" t="s">
        <v>16</v>
      </c>
      <c r="C42" s="10" t="n">
        <v>18169870</v>
      </c>
      <c r="D42" s="10" t="n">
        <v>-157567</v>
      </c>
      <c r="E42" s="10" t="n">
        <v>18012303</v>
      </c>
      <c r="F42" s="10" t="n">
        <v>17914725.71</v>
      </c>
      <c r="G42" s="10" t="n">
        <v>17913276.06</v>
      </c>
      <c r="H42" s="11" t="n">
        <f aca="false">+G42/E42</f>
        <v>0.994502261037914</v>
      </c>
      <c r="I42" s="10" t="n">
        <f aca="false">+E42-G42</f>
        <v>99026.9400000013</v>
      </c>
    </row>
    <row r="43" customFormat="false" ht="12.75" hidden="false" customHeight="true" outlineLevel="0" collapsed="false">
      <c r="A43" s="9"/>
      <c r="B43" s="9" t="s">
        <v>17</v>
      </c>
      <c r="C43" s="10" t="n">
        <v>5180600</v>
      </c>
      <c r="D43" s="10" t="n">
        <v>-2384424.47</v>
      </c>
      <c r="E43" s="10" t="n">
        <v>2796175.53</v>
      </c>
      <c r="F43" s="10" t="n">
        <v>2641826.86</v>
      </c>
      <c r="G43" s="10" t="n">
        <v>1793581.87</v>
      </c>
      <c r="H43" s="11" t="n">
        <f aca="false">+G43/E43</f>
        <v>0.64144108649717</v>
      </c>
      <c r="I43" s="10" t="n">
        <f aca="false">+E43-G43</f>
        <v>1002593.66</v>
      </c>
    </row>
    <row r="44" customFormat="false" ht="12.75" hidden="false" customHeight="true" outlineLevel="0" collapsed="false">
      <c r="A44" s="9"/>
      <c r="B44" s="9" t="s">
        <v>18</v>
      </c>
      <c r="C44" s="10" t="n">
        <v>29500</v>
      </c>
      <c r="D44" s="10" t="n">
        <v>11167.69</v>
      </c>
      <c r="E44" s="10" t="n">
        <v>40667.69</v>
      </c>
      <c r="F44" s="10" t="n">
        <v>40667.56</v>
      </c>
      <c r="G44" s="10" t="n">
        <v>40667.56</v>
      </c>
      <c r="H44" s="11" t="n">
        <f aca="false">+G44/E44</f>
        <v>0.999996803359128</v>
      </c>
      <c r="I44" s="10" t="n">
        <f aca="false">+E44-G44</f>
        <v>0.130000000004657</v>
      </c>
    </row>
    <row r="45" customFormat="false" ht="12.75" hidden="false" customHeight="true" outlineLevel="0" collapsed="false">
      <c r="A45" s="9"/>
      <c r="B45" s="9" t="s">
        <v>19</v>
      </c>
      <c r="C45" s="10" t="n">
        <v>0</v>
      </c>
      <c r="D45" s="10" t="n">
        <v>1861.78</v>
      </c>
      <c r="E45" s="10" t="n">
        <v>1861.78</v>
      </c>
      <c r="F45" s="10" t="n">
        <v>1861.78</v>
      </c>
      <c r="G45" s="10" t="n">
        <v>1861.78</v>
      </c>
      <c r="H45" s="11" t="n">
        <f aca="false">+G45/E45</f>
        <v>1</v>
      </c>
      <c r="I45" s="10" t="n">
        <f aca="false">+E45-G45</f>
        <v>0</v>
      </c>
    </row>
    <row r="46" customFormat="false" ht="12.75" hidden="false" customHeight="true" outlineLevel="0" collapsed="false">
      <c r="A46" s="9"/>
      <c r="B46" s="9" t="s">
        <v>20</v>
      </c>
      <c r="C46" s="10" t="n">
        <v>0</v>
      </c>
      <c r="D46" s="10" t="n">
        <v>28830</v>
      </c>
      <c r="E46" s="10" t="n">
        <v>28830</v>
      </c>
      <c r="F46" s="10" t="n">
        <v>25596.46</v>
      </c>
      <c r="G46" s="10" t="n">
        <v>25596.46</v>
      </c>
      <c r="H46" s="11" t="n">
        <f aca="false">+G46/E46</f>
        <v>0.887841137703781</v>
      </c>
      <c r="I46" s="10" t="n">
        <f aca="false">+E46-G46</f>
        <v>3233.54</v>
      </c>
    </row>
    <row r="47" customFormat="false" ht="12.75" hidden="false" customHeight="true" outlineLevel="0" collapsed="false">
      <c r="A47" s="9"/>
      <c r="B47" s="12" t="s">
        <v>21</v>
      </c>
      <c r="C47" s="13" t="n">
        <v>23379970</v>
      </c>
      <c r="D47" s="13" t="n">
        <v>-2500132</v>
      </c>
      <c r="E47" s="13" t="n">
        <v>20879838</v>
      </c>
      <c r="F47" s="13" t="n">
        <v>20624678.37</v>
      </c>
      <c r="G47" s="13" t="n">
        <v>19774983.73</v>
      </c>
      <c r="H47" s="14" t="n">
        <f aca="false">+G47/E47</f>
        <v>0.947085112920895</v>
      </c>
      <c r="I47" s="13" t="n">
        <f aca="false">+E47-G47</f>
        <v>1104854.27</v>
      </c>
    </row>
    <row r="48" customFormat="false" ht="12.75" hidden="false" customHeight="true" outlineLevel="0" collapsed="false">
      <c r="A48" s="9" t="s">
        <v>29</v>
      </c>
      <c r="B48" s="9" t="s">
        <v>16</v>
      </c>
      <c r="C48" s="10" t="n">
        <v>5328640</v>
      </c>
      <c r="D48" s="10" t="n">
        <v>10149</v>
      </c>
      <c r="E48" s="10" t="n">
        <v>5338789</v>
      </c>
      <c r="F48" s="10" t="n">
        <v>5320549.37</v>
      </c>
      <c r="G48" s="10" t="n">
        <v>5318084.54</v>
      </c>
      <c r="H48" s="11" t="n">
        <f aca="false">+G48/E48</f>
        <v>0.996121880823535</v>
      </c>
      <c r="I48" s="10" t="n">
        <f aca="false">+E48-G48</f>
        <v>20704.46</v>
      </c>
    </row>
    <row r="49" customFormat="false" ht="12.75" hidden="false" customHeight="true" outlineLevel="0" collapsed="false">
      <c r="A49" s="9"/>
      <c r="B49" s="9" t="s">
        <v>17</v>
      </c>
      <c r="C49" s="10" t="n">
        <v>967523</v>
      </c>
      <c r="D49" s="10" t="n">
        <v>615765</v>
      </c>
      <c r="E49" s="10" t="n">
        <v>1583288</v>
      </c>
      <c r="F49" s="10" t="n">
        <v>1534057</v>
      </c>
      <c r="G49" s="10" t="n">
        <v>1411765.85</v>
      </c>
      <c r="H49" s="11" t="n">
        <f aca="false">+G49/E49</f>
        <v>0.891667119311206</v>
      </c>
      <c r="I49" s="10" t="n">
        <f aca="false">+E49-G49</f>
        <v>171522.15</v>
      </c>
    </row>
    <row r="50" customFormat="false" ht="12.75" hidden="false" customHeight="true" outlineLevel="0" collapsed="false">
      <c r="A50" s="9"/>
      <c r="B50" s="9" t="s">
        <v>18</v>
      </c>
      <c r="C50" s="10" t="n">
        <v>100500</v>
      </c>
      <c r="D50" s="10" t="n">
        <v>0</v>
      </c>
      <c r="E50" s="10" t="n">
        <v>100500</v>
      </c>
      <c r="F50" s="10" t="n">
        <v>100500</v>
      </c>
      <c r="G50" s="10" t="n">
        <v>100500</v>
      </c>
      <c r="H50" s="11" t="n">
        <f aca="false">+G50/E50</f>
        <v>1</v>
      </c>
      <c r="I50" s="10" t="n">
        <f aca="false">+E50-G50</f>
        <v>0</v>
      </c>
    </row>
    <row r="51" customFormat="false" ht="12.75" hidden="false" customHeight="true" outlineLevel="0" collapsed="false">
      <c r="A51" s="9"/>
      <c r="B51" s="12" t="s">
        <v>21</v>
      </c>
      <c r="C51" s="13" t="n">
        <v>6396663</v>
      </c>
      <c r="D51" s="13" t="n">
        <v>625914</v>
      </c>
      <c r="E51" s="13" t="n">
        <v>7022577</v>
      </c>
      <c r="F51" s="13" t="n">
        <v>6955106.37</v>
      </c>
      <c r="G51" s="13" t="n">
        <v>6830350.39</v>
      </c>
      <c r="H51" s="14" t="n">
        <f aca="false">+G51/E51</f>
        <v>0.972627340362377</v>
      </c>
      <c r="I51" s="13" t="n">
        <f aca="false">+E51-G51</f>
        <v>192226.61</v>
      </c>
    </row>
    <row r="52" customFormat="false" ht="12.75" hidden="false" customHeight="true" outlineLevel="0" collapsed="false">
      <c r="A52" s="9" t="s">
        <v>30</v>
      </c>
      <c r="B52" s="9" t="s">
        <v>16</v>
      </c>
      <c r="C52" s="10" t="n">
        <v>20312270</v>
      </c>
      <c r="D52" s="10" t="n">
        <v>-123870</v>
      </c>
      <c r="E52" s="10" t="n">
        <v>20188400</v>
      </c>
      <c r="F52" s="10" t="n">
        <v>20042249.49</v>
      </c>
      <c r="G52" s="10" t="n">
        <v>20041745.62</v>
      </c>
      <c r="H52" s="11" t="n">
        <f aca="false">+G52/E52</f>
        <v>0.992735710606091</v>
      </c>
      <c r="I52" s="10" t="n">
        <f aca="false">+E52-G52</f>
        <v>146654.379999999</v>
      </c>
    </row>
    <row r="53" customFormat="false" ht="12.75" hidden="false" customHeight="true" outlineLevel="0" collapsed="false">
      <c r="A53" s="9"/>
      <c r="B53" s="9" t="s">
        <v>17</v>
      </c>
      <c r="C53" s="10" t="n">
        <v>6823655</v>
      </c>
      <c r="D53" s="10" t="n">
        <v>-5223895.24</v>
      </c>
      <c r="E53" s="10" t="n">
        <v>1599759.76</v>
      </c>
      <c r="F53" s="10" t="n">
        <v>1514932.84</v>
      </c>
      <c r="G53" s="10" t="n">
        <v>755729.26</v>
      </c>
      <c r="H53" s="11" t="n">
        <f aca="false">+G53/E53</f>
        <v>0.472401718618051</v>
      </c>
      <c r="I53" s="10" t="n">
        <f aca="false">+E53-G53</f>
        <v>844030.5</v>
      </c>
    </row>
    <row r="54" customFormat="false" ht="12.75" hidden="false" customHeight="true" outlineLevel="0" collapsed="false">
      <c r="A54" s="9"/>
      <c r="B54" s="9" t="s">
        <v>19</v>
      </c>
      <c r="C54" s="10" t="n">
        <v>0</v>
      </c>
      <c r="D54" s="10" t="n">
        <v>1053.51</v>
      </c>
      <c r="E54" s="10" t="n">
        <v>1053.51</v>
      </c>
      <c r="F54" s="10" t="n">
        <v>1053.51</v>
      </c>
      <c r="G54" s="10" t="n">
        <v>1053.51</v>
      </c>
      <c r="H54" s="11" t="n">
        <f aca="false">+G54/E54</f>
        <v>1</v>
      </c>
      <c r="I54" s="10" t="n">
        <f aca="false">+E54-G54</f>
        <v>0</v>
      </c>
    </row>
    <row r="55" customFormat="false" ht="12.75" hidden="false" customHeight="true" outlineLevel="0" collapsed="false">
      <c r="A55" s="9"/>
      <c r="B55" s="9" t="s">
        <v>20</v>
      </c>
      <c r="C55" s="10" t="n">
        <v>0</v>
      </c>
      <c r="D55" s="10" t="n">
        <v>41413.73</v>
      </c>
      <c r="E55" s="10" t="n">
        <v>41413.73</v>
      </c>
      <c r="F55" s="10" t="n">
        <v>41413.73</v>
      </c>
      <c r="G55" s="10" t="n">
        <v>41413.73</v>
      </c>
      <c r="H55" s="11" t="n">
        <f aca="false">+G55/E55</f>
        <v>1</v>
      </c>
      <c r="I55" s="10" t="n">
        <f aca="false">+E55-G55</f>
        <v>0</v>
      </c>
    </row>
    <row r="56" customFormat="false" ht="12.75" hidden="false" customHeight="true" outlineLevel="0" collapsed="false">
      <c r="A56" s="9"/>
      <c r="B56" s="12" t="s">
        <v>21</v>
      </c>
      <c r="C56" s="13" t="n">
        <v>27135925</v>
      </c>
      <c r="D56" s="13" t="n">
        <v>-5305298</v>
      </c>
      <c r="E56" s="13" t="n">
        <v>21830627</v>
      </c>
      <c r="F56" s="13" t="n">
        <v>21599649.57</v>
      </c>
      <c r="G56" s="13" t="n">
        <v>20839942.12</v>
      </c>
      <c r="H56" s="14" t="n">
        <f aca="false">+G56/E56</f>
        <v>0.954619494895863</v>
      </c>
      <c r="I56" s="13" t="n">
        <f aca="false">+E56-G56</f>
        <v>990684.879999999</v>
      </c>
    </row>
    <row r="57" customFormat="false" ht="12.75" hidden="false" customHeight="true" outlineLevel="0" collapsed="false">
      <c r="A57" s="9" t="s">
        <v>31</v>
      </c>
      <c r="B57" s="9" t="s">
        <v>16</v>
      </c>
      <c r="C57" s="10" t="n">
        <v>2374895</v>
      </c>
      <c r="D57" s="10" t="n">
        <v>-9121</v>
      </c>
      <c r="E57" s="10" t="n">
        <v>2365774</v>
      </c>
      <c r="F57" s="10" t="n">
        <v>2357086.01</v>
      </c>
      <c r="G57" s="10" t="n">
        <v>2353038.21</v>
      </c>
      <c r="H57" s="11" t="n">
        <f aca="false">+G57/E57</f>
        <v>0.994616649772971</v>
      </c>
      <c r="I57" s="10" t="n">
        <f aca="false">+E57-G57</f>
        <v>12735.79</v>
      </c>
    </row>
    <row r="58" customFormat="false" ht="12.75" hidden="false" customHeight="true" outlineLevel="0" collapsed="false">
      <c r="A58" s="9"/>
      <c r="B58" s="9" t="s">
        <v>17</v>
      </c>
      <c r="C58" s="10" t="n">
        <v>655560</v>
      </c>
      <c r="D58" s="10" t="n">
        <v>0</v>
      </c>
      <c r="E58" s="10" t="n">
        <v>655560</v>
      </c>
      <c r="F58" s="10" t="n">
        <v>516628.82</v>
      </c>
      <c r="G58" s="10" t="n">
        <v>100387.95</v>
      </c>
      <c r="H58" s="11" t="n">
        <f aca="false">+G58/E58</f>
        <v>0.153133122826286</v>
      </c>
      <c r="I58" s="10" t="n">
        <f aca="false">+E58-G58</f>
        <v>555172.05</v>
      </c>
    </row>
    <row r="59" customFormat="false" ht="12.75" hidden="false" customHeight="true" outlineLevel="0" collapsed="false">
      <c r="A59" s="9"/>
      <c r="B59" s="12" t="s">
        <v>21</v>
      </c>
      <c r="C59" s="13" t="n">
        <v>3030455</v>
      </c>
      <c r="D59" s="13" t="n">
        <v>-9121</v>
      </c>
      <c r="E59" s="13" t="n">
        <v>3021334</v>
      </c>
      <c r="F59" s="13" t="n">
        <v>2873714.83</v>
      </c>
      <c r="G59" s="13" t="n">
        <v>2453426.16</v>
      </c>
      <c r="H59" s="14" t="n">
        <f aca="false">+G59/E59</f>
        <v>0.812034075014547</v>
      </c>
      <c r="I59" s="13" t="n">
        <f aca="false">+E59-G59</f>
        <v>567907.84</v>
      </c>
    </row>
    <row r="60" customFormat="false" ht="12.75" hidden="false" customHeight="true" outlineLevel="0" collapsed="false">
      <c r="A60" s="9" t="s">
        <v>32</v>
      </c>
      <c r="B60" s="9" t="s">
        <v>16</v>
      </c>
      <c r="C60" s="10" t="n">
        <v>28015805</v>
      </c>
      <c r="D60" s="10" t="n">
        <v>-122842</v>
      </c>
      <c r="E60" s="10" t="n">
        <v>27892963</v>
      </c>
      <c r="F60" s="10" t="n">
        <v>27719884.87</v>
      </c>
      <c r="G60" s="10" t="n">
        <v>27712868.37</v>
      </c>
      <c r="H60" s="11" t="n">
        <f aca="false">+G60/E60</f>
        <v>0.993543366834137</v>
      </c>
      <c r="I60" s="10" t="n">
        <f aca="false">+E60-G60</f>
        <v>180094.629999999</v>
      </c>
    </row>
    <row r="61" customFormat="false" ht="12.75" hidden="false" customHeight="true" outlineLevel="0" collapsed="false">
      <c r="A61" s="9"/>
      <c r="B61" s="9" t="s">
        <v>17</v>
      </c>
      <c r="C61" s="10" t="n">
        <v>8446738</v>
      </c>
      <c r="D61" s="10" t="n">
        <v>-4608130.24</v>
      </c>
      <c r="E61" s="10" t="n">
        <v>3838607.76</v>
      </c>
      <c r="F61" s="10" t="n">
        <v>3565618.66</v>
      </c>
      <c r="G61" s="10" t="n">
        <v>2267883.06</v>
      </c>
      <c r="H61" s="11" t="n">
        <f aca="false">+G61/E61</f>
        <v>0.590808751973137</v>
      </c>
      <c r="I61" s="10" t="n">
        <f aca="false">+E61-G61</f>
        <v>1570724.7</v>
      </c>
    </row>
    <row r="62" customFormat="false" ht="12.75" hidden="false" customHeight="true" outlineLevel="0" collapsed="false">
      <c r="A62" s="9"/>
      <c r="B62" s="9" t="s">
        <v>18</v>
      </c>
      <c r="C62" s="10" t="n">
        <v>100500</v>
      </c>
      <c r="D62" s="10" t="n">
        <v>0</v>
      </c>
      <c r="E62" s="10" t="n">
        <v>100500</v>
      </c>
      <c r="F62" s="10" t="n">
        <v>100500</v>
      </c>
      <c r="G62" s="10" t="n">
        <v>100500</v>
      </c>
      <c r="H62" s="11" t="n">
        <f aca="false">+G62/E62</f>
        <v>1</v>
      </c>
      <c r="I62" s="10" t="n">
        <f aca="false">+E62-G62</f>
        <v>0</v>
      </c>
    </row>
    <row r="63" customFormat="false" ht="12.75" hidden="false" customHeight="true" outlineLevel="0" collapsed="false">
      <c r="A63" s="9"/>
      <c r="B63" s="9" t="s">
        <v>19</v>
      </c>
      <c r="C63" s="10" t="n">
        <v>0</v>
      </c>
      <c r="D63" s="10" t="n">
        <v>1053.51</v>
      </c>
      <c r="E63" s="10" t="n">
        <v>1053.51</v>
      </c>
      <c r="F63" s="10" t="n">
        <v>1053.51</v>
      </c>
      <c r="G63" s="10" t="n">
        <v>1053.51</v>
      </c>
      <c r="H63" s="11" t="n">
        <f aca="false">+G63/E63</f>
        <v>1</v>
      </c>
      <c r="I63" s="10" t="n">
        <f aca="false">+E63-G63</f>
        <v>0</v>
      </c>
    </row>
    <row r="64" customFormat="false" ht="12.75" hidden="false" customHeight="true" outlineLevel="0" collapsed="false">
      <c r="A64" s="9"/>
      <c r="B64" s="9" t="s">
        <v>20</v>
      </c>
      <c r="C64" s="10" t="n">
        <v>0</v>
      </c>
      <c r="D64" s="10" t="n">
        <v>41413.73</v>
      </c>
      <c r="E64" s="10" t="n">
        <v>41413.73</v>
      </c>
      <c r="F64" s="10" t="n">
        <v>41413.73</v>
      </c>
      <c r="G64" s="10" t="n">
        <v>41413.73</v>
      </c>
      <c r="H64" s="11" t="n">
        <f aca="false">+G64/E64</f>
        <v>1</v>
      </c>
      <c r="I64" s="10" t="n">
        <f aca="false">+E64-G64</f>
        <v>0</v>
      </c>
    </row>
    <row r="65" customFormat="false" ht="12.75" hidden="false" customHeight="true" outlineLevel="0" collapsed="false">
      <c r="A65" s="9"/>
      <c r="B65" s="12" t="s">
        <v>21</v>
      </c>
      <c r="C65" s="13" t="n">
        <v>36563043</v>
      </c>
      <c r="D65" s="13" t="n">
        <v>-4688505</v>
      </c>
      <c r="E65" s="13" t="n">
        <v>31874538</v>
      </c>
      <c r="F65" s="13" t="n">
        <v>31428470.77</v>
      </c>
      <c r="G65" s="13" t="n">
        <v>30123718.67</v>
      </c>
      <c r="H65" s="14" t="n">
        <f aca="false">+G65/E65</f>
        <v>0.945071538605517</v>
      </c>
      <c r="I65" s="13" t="n">
        <f aca="false">+E65-G65</f>
        <v>1750819.33</v>
      </c>
    </row>
    <row r="66" customFormat="false" ht="12.75" hidden="false" customHeight="true" outlineLevel="0" collapsed="false">
      <c r="A66" s="9" t="s">
        <v>33</v>
      </c>
      <c r="B66" s="9" t="s">
        <v>16</v>
      </c>
      <c r="C66" s="10" t="n">
        <v>4338050</v>
      </c>
      <c r="D66" s="10" t="n">
        <v>-91614</v>
      </c>
      <c r="E66" s="10" t="n">
        <v>4246436</v>
      </c>
      <c r="F66" s="10" t="n">
        <v>4190183.56</v>
      </c>
      <c r="G66" s="10" t="n">
        <v>4189244.23</v>
      </c>
      <c r="H66" s="11" t="n">
        <f aca="false">+G66/E66</f>
        <v>0.986531818682773</v>
      </c>
      <c r="I66" s="10" t="n">
        <f aca="false">+E66-G66</f>
        <v>57191.77</v>
      </c>
    </row>
    <row r="67" customFormat="false" ht="12.75" hidden="false" customHeight="true" outlineLevel="0" collapsed="false">
      <c r="A67" s="9"/>
      <c r="B67" s="9" t="s">
        <v>17</v>
      </c>
      <c r="C67" s="10" t="n">
        <v>1340910</v>
      </c>
      <c r="D67" s="10" t="n">
        <v>73690.11</v>
      </c>
      <c r="E67" s="10" t="n">
        <v>1414600.11</v>
      </c>
      <c r="F67" s="10" t="n">
        <v>1336722.94</v>
      </c>
      <c r="G67" s="10" t="n">
        <v>1172895.08</v>
      </c>
      <c r="H67" s="11" t="n">
        <f aca="false">+G67/E67</f>
        <v>0.829135436727769</v>
      </c>
      <c r="I67" s="10" t="n">
        <f aca="false">+E67-G67</f>
        <v>241705.03</v>
      </c>
    </row>
    <row r="68" customFormat="false" ht="12.75" hidden="false" customHeight="true" outlineLevel="0" collapsed="false">
      <c r="A68" s="9"/>
      <c r="B68" s="9" t="s">
        <v>18</v>
      </c>
      <c r="C68" s="10" t="n">
        <v>52000</v>
      </c>
      <c r="D68" s="10" t="n">
        <v>-16996.96</v>
      </c>
      <c r="E68" s="10" t="n">
        <v>35003.04</v>
      </c>
      <c r="F68" s="10" t="n">
        <v>34139.69</v>
      </c>
      <c r="G68" s="10" t="n">
        <v>34139.69</v>
      </c>
      <c r="H68" s="11" t="n">
        <f aca="false">+G68/E68</f>
        <v>0.975334999474331</v>
      </c>
      <c r="I68" s="10" t="n">
        <f aca="false">+E68-G68</f>
        <v>863.349999999999</v>
      </c>
    </row>
    <row r="69" customFormat="false" ht="12.75" hidden="false" customHeight="true" outlineLevel="0" collapsed="false">
      <c r="A69" s="9"/>
      <c r="B69" s="9" t="s">
        <v>19</v>
      </c>
      <c r="C69" s="10" t="n">
        <v>0</v>
      </c>
      <c r="D69" s="10" t="n">
        <v>2534.1</v>
      </c>
      <c r="E69" s="10" t="n">
        <v>2534.1</v>
      </c>
      <c r="F69" s="10" t="n">
        <v>2534.1</v>
      </c>
      <c r="G69" s="10" t="n">
        <v>2534.1</v>
      </c>
      <c r="H69" s="11" t="n">
        <f aca="false">+G69/E69</f>
        <v>1</v>
      </c>
      <c r="I69" s="10" t="n">
        <f aca="false">+E69-G69</f>
        <v>0</v>
      </c>
    </row>
    <row r="70" customFormat="false" ht="12.75" hidden="false" customHeight="true" outlineLevel="0" collapsed="false">
      <c r="A70" s="9"/>
      <c r="B70" s="9" t="s">
        <v>20</v>
      </c>
      <c r="C70" s="10" t="n">
        <v>0</v>
      </c>
      <c r="D70" s="10" t="n">
        <v>4748.75</v>
      </c>
      <c r="E70" s="10" t="n">
        <v>4748.75</v>
      </c>
      <c r="F70" s="10" t="n">
        <v>3497.27</v>
      </c>
      <c r="G70" s="10" t="n">
        <v>3497.27</v>
      </c>
      <c r="H70" s="11" t="n">
        <f aca="false">+G70/E70</f>
        <v>0.736461173993156</v>
      </c>
      <c r="I70" s="10" t="n">
        <f aca="false">+E70-G70</f>
        <v>1251.48</v>
      </c>
    </row>
    <row r="71" customFormat="false" ht="12.75" hidden="false" customHeight="true" outlineLevel="0" collapsed="false">
      <c r="A71" s="9"/>
      <c r="B71" s="12" t="s">
        <v>21</v>
      </c>
      <c r="C71" s="13" t="n">
        <v>5730960</v>
      </c>
      <c r="D71" s="13" t="n">
        <v>-27638</v>
      </c>
      <c r="E71" s="13" t="n">
        <v>5703322</v>
      </c>
      <c r="F71" s="13" t="n">
        <v>5567077.56</v>
      </c>
      <c r="G71" s="13" t="n">
        <v>5402310.37</v>
      </c>
      <c r="H71" s="14" t="n">
        <f aca="false">+G71/E71</f>
        <v>0.947221701667905</v>
      </c>
      <c r="I71" s="13" t="n">
        <f aca="false">+E71-G71</f>
        <v>301011.63</v>
      </c>
    </row>
    <row r="72" customFormat="false" ht="12.75" hidden="false" customHeight="true" outlineLevel="0" collapsed="false">
      <c r="A72" s="9" t="s">
        <v>34</v>
      </c>
      <c r="B72" s="9" t="s">
        <v>16</v>
      </c>
      <c r="C72" s="10" t="n">
        <v>15648040</v>
      </c>
      <c r="D72" s="10" t="n">
        <v>-183371</v>
      </c>
      <c r="E72" s="10" t="n">
        <v>15464669</v>
      </c>
      <c r="F72" s="10" t="n">
        <v>15378621.81</v>
      </c>
      <c r="G72" s="10" t="n">
        <v>15375942.76</v>
      </c>
      <c r="H72" s="11" t="n">
        <f aca="false">+G72/E72</f>
        <v>0.994262648621836</v>
      </c>
      <c r="I72" s="10" t="n">
        <f aca="false">+E72-G72</f>
        <v>88726.2400000002</v>
      </c>
    </row>
    <row r="73" customFormat="false" ht="12.75" hidden="false" customHeight="true" outlineLevel="0" collapsed="false">
      <c r="A73" s="9"/>
      <c r="B73" s="9" t="s">
        <v>17</v>
      </c>
      <c r="C73" s="10" t="n">
        <v>3241505</v>
      </c>
      <c r="D73" s="10" t="n">
        <v>-2364015.82</v>
      </c>
      <c r="E73" s="10" t="n">
        <v>877489.18</v>
      </c>
      <c r="F73" s="10" t="n">
        <v>819502.41</v>
      </c>
      <c r="G73" s="10" t="n">
        <v>365776.22</v>
      </c>
      <c r="H73" s="11" t="n">
        <f aca="false">+G73/E73</f>
        <v>0.416844137041097</v>
      </c>
      <c r="I73" s="10" t="n">
        <f aca="false">+E73-G73</f>
        <v>511712.96</v>
      </c>
    </row>
    <row r="74" customFormat="false" ht="12.75" hidden="false" customHeight="true" outlineLevel="0" collapsed="false">
      <c r="A74" s="9"/>
      <c r="B74" s="9" t="s">
        <v>19</v>
      </c>
      <c r="C74" s="10" t="n">
        <v>0</v>
      </c>
      <c r="D74" s="10" t="n">
        <v>4131.82</v>
      </c>
      <c r="E74" s="10" t="n">
        <v>4131.82</v>
      </c>
      <c r="F74" s="10" t="n">
        <v>4131.82</v>
      </c>
      <c r="G74" s="10" t="n">
        <v>4131.82</v>
      </c>
      <c r="H74" s="11" t="n">
        <f aca="false">+G74/E74</f>
        <v>1</v>
      </c>
      <c r="I74" s="10" t="n">
        <f aca="false">+E74-G74</f>
        <v>0</v>
      </c>
    </row>
    <row r="75" customFormat="false" ht="12.75" hidden="false" customHeight="true" outlineLevel="0" collapsed="false">
      <c r="A75" s="9"/>
      <c r="B75" s="9" t="s">
        <v>20</v>
      </c>
      <c r="C75" s="10" t="n">
        <v>0</v>
      </c>
      <c r="D75" s="10" t="n">
        <v>56550</v>
      </c>
      <c r="E75" s="10" t="n">
        <v>56550</v>
      </c>
      <c r="F75" s="10" t="n">
        <v>56550</v>
      </c>
      <c r="G75" s="10" t="n">
        <v>56550</v>
      </c>
      <c r="H75" s="11" t="n">
        <f aca="false">+G75/E75</f>
        <v>1</v>
      </c>
      <c r="I75" s="10" t="n">
        <f aca="false">+E75-G75</f>
        <v>0</v>
      </c>
    </row>
    <row r="76" customFormat="false" ht="12.75" hidden="false" customHeight="true" outlineLevel="0" collapsed="false">
      <c r="A76" s="9"/>
      <c r="B76" s="12" t="s">
        <v>21</v>
      </c>
      <c r="C76" s="13" t="n">
        <v>18889545</v>
      </c>
      <c r="D76" s="13" t="n">
        <v>-2486705</v>
      </c>
      <c r="E76" s="13" t="n">
        <v>16402840</v>
      </c>
      <c r="F76" s="13" t="n">
        <v>16258806.04</v>
      </c>
      <c r="G76" s="13" t="n">
        <v>15802400.8</v>
      </c>
      <c r="H76" s="14" t="n">
        <f aca="false">+G76/E76</f>
        <v>0.963394192712969</v>
      </c>
      <c r="I76" s="13" t="n">
        <f aca="false">+E76-G76</f>
        <v>600439.199999999</v>
      </c>
    </row>
    <row r="77" customFormat="false" ht="12.75" hidden="false" customHeight="true" outlineLevel="0" collapsed="false">
      <c r="A77" s="9" t="s">
        <v>35</v>
      </c>
      <c r="B77" s="9" t="s">
        <v>16</v>
      </c>
      <c r="C77" s="10" t="n">
        <v>2708495</v>
      </c>
      <c r="D77" s="10" t="n">
        <v>-75042</v>
      </c>
      <c r="E77" s="10" t="n">
        <v>2633453</v>
      </c>
      <c r="F77" s="10" t="n">
        <v>2590636.09</v>
      </c>
      <c r="G77" s="10" t="n">
        <v>2590269.44</v>
      </c>
      <c r="H77" s="11" t="n">
        <f aca="false">+G77/E77</f>
        <v>0.983601924925184</v>
      </c>
      <c r="I77" s="10" t="n">
        <f aca="false">+E77-G77</f>
        <v>43183.5600000001</v>
      </c>
    </row>
    <row r="78" customFormat="false" ht="12.75" hidden="false" customHeight="true" outlineLevel="0" collapsed="false">
      <c r="A78" s="9"/>
      <c r="B78" s="9" t="s">
        <v>17</v>
      </c>
      <c r="C78" s="10" t="n">
        <v>182850</v>
      </c>
      <c r="D78" s="10" t="n">
        <v>-29295.53</v>
      </c>
      <c r="E78" s="10" t="n">
        <v>153554.47</v>
      </c>
      <c r="F78" s="10" t="n">
        <v>144412.47</v>
      </c>
      <c r="G78" s="10" t="n">
        <v>80921.65</v>
      </c>
      <c r="H78" s="11" t="n">
        <f aca="false">+G78/E78</f>
        <v>0.526989868806815</v>
      </c>
      <c r="I78" s="10" t="n">
        <f aca="false">+E78-G78</f>
        <v>72632.82</v>
      </c>
    </row>
    <row r="79" customFormat="false" ht="12.75" hidden="false" customHeight="true" outlineLevel="0" collapsed="false">
      <c r="A79" s="9"/>
      <c r="B79" s="9" t="s">
        <v>19</v>
      </c>
      <c r="C79" s="10" t="n">
        <v>0</v>
      </c>
      <c r="D79" s="10" t="n">
        <v>923.53</v>
      </c>
      <c r="E79" s="10" t="n">
        <v>923.53</v>
      </c>
      <c r="F79" s="10" t="n">
        <v>923.53</v>
      </c>
      <c r="G79" s="10" t="n">
        <v>923.53</v>
      </c>
      <c r="H79" s="11" t="n">
        <f aca="false">+G79/E79</f>
        <v>1</v>
      </c>
      <c r="I79" s="10" t="n">
        <f aca="false">+E79-G79</f>
        <v>0</v>
      </c>
    </row>
    <row r="80" customFormat="false" ht="12.75" hidden="false" customHeight="true" outlineLevel="0" collapsed="false">
      <c r="A80" s="9"/>
      <c r="B80" s="12" t="s">
        <v>21</v>
      </c>
      <c r="C80" s="13" t="n">
        <v>2891345</v>
      </c>
      <c r="D80" s="13" t="n">
        <v>-103414</v>
      </c>
      <c r="E80" s="13" t="n">
        <v>2787931</v>
      </c>
      <c r="F80" s="13" t="n">
        <v>2735972.09</v>
      </c>
      <c r="G80" s="13" t="n">
        <v>2672114.62</v>
      </c>
      <c r="H80" s="14" t="n">
        <f aca="false">+G80/E80</f>
        <v>0.958457946053902</v>
      </c>
      <c r="I80" s="13" t="n">
        <f aca="false">+E80-G80</f>
        <v>115816.38</v>
      </c>
    </row>
    <row r="81" customFormat="false" ht="12.75" hidden="false" customHeight="true" outlineLevel="0" collapsed="false">
      <c r="A81" s="9" t="s">
        <v>36</v>
      </c>
      <c r="B81" s="9" t="s">
        <v>16</v>
      </c>
      <c r="C81" s="10" t="n">
        <v>22694585</v>
      </c>
      <c r="D81" s="10" t="n">
        <v>-350027</v>
      </c>
      <c r="E81" s="10" t="n">
        <v>22344558</v>
      </c>
      <c r="F81" s="10" t="n">
        <v>22159441.46</v>
      </c>
      <c r="G81" s="10" t="n">
        <v>22155456.43</v>
      </c>
      <c r="H81" s="11" t="n">
        <f aca="false">+G81/E81</f>
        <v>0.99153701899138</v>
      </c>
      <c r="I81" s="10" t="n">
        <f aca="false">+E81-G81</f>
        <v>189101.57</v>
      </c>
    </row>
    <row r="82" customFormat="false" ht="12.75" hidden="false" customHeight="true" outlineLevel="0" collapsed="false">
      <c r="A82" s="9"/>
      <c r="B82" s="9" t="s">
        <v>17</v>
      </c>
      <c r="C82" s="10" t="n">
        <v>4765265</v>
      </c>
      <c r="D82" s="10" t="n">
        <v>-2319621.24</v>
      </c>
      <c r="E82" s="10" t="n">
        <v>2445643.76</v>
      </c>
      <c r="F82" s="10" t="n">
        <v>2300637.82</v>
      </c>
      <c r="G82" s="10" t="n">
        <v>1619592.95</v>
      </c>
      <c r="H82" s="11" t="n">
        <f aca="false">+G82/E82</f>
        <v>0.662235840104529</v>
      </c>
      <c r="I82" s="10" t="n">
        <f aca="false">+E82-G82</f>
        <v>826050.81</v>
      </c>
    </row>
    <row r="83" customFormat="false" ht="12.75" hidden="false" customHeight="true" outlineLevel="0" collapsed="false">
      <c r="A83" s="9"/>
      <c r="B83" s="9" t="s">
        <v>18</v>
      </c>
      <c r="C83" s="10" t="n">
        <v>52000</v>
      </c>
      <c r="D83" s="10" t="n">
        <v>-16996.96</v>
      </c>
      <c r="E83" s="10" t="n">
        <v>35003.04</v>
      </c>
      <c r="F83" s="10" t="n">
        <v>34139.69</v>
      </c>
      <c r="G83" s="10" t="n">
        <v>34139.69</v>
      </c>
      <c r="H83" s="11" t="n">
        <f aca="false">+G83/E83</f>
        <v>0.975334999474331</v>
      </c>
      <c r="I83" s="10" t="n">
        <f aca="false">+E83-G83</f>
        <v>863.349999999999</v>
      </c>
    </row>
    <row r="84" customFormat="false" ht="12.75" hidden="false" customHeight="true" outlineLevel="0" collapsed="false">
      <c r="A84" s="9"/>
      <c r="B84" s="9" t="s">
        <v>19</v>
      </c>
      <c r="C84" s="10" t="n">
        <v>0</v>
      </c>
      <c r="D84" s="10" t="n">
        <v>7589.45</v>
      </c>
      <c r="E84" s="10" t="n">
        <v>7589.45</v>
      </c>
      <c r="F84" s="10" t="n">
        <v>7589.45</v>
      </c>
      <c r="G84" s="10" t="n">
        <v>7589.45</v>
      </c>
      <c r="H84" s="11" t="n">
        <f aca="false">+G84/E84</f>
        <v>1</v>
      </c>
      <c r="I84" s="10" t="n">
        <f aca="false">+E84-G84</f>
        <v>0</v>
      </c>
    </row>
    <row r="85" customFormat="false" ht="12.75" hidden="false" customHeight="true" outlineLevel="0" collapsed="false">
      <c r="A85" s="9"/>
      <c r="B85" s="9" t="s">
        <v>20</v>
      </c>
      <c r="C85" s="10" t="n">
        <v>0</v>
      </c>
      <c r="D85" s="10" t="n">
        <v>61298.75</v>
      </c>
      <c r="E85" s="10" t="n">
        <v>61298.75</v>
      </c>
      <c r="F85" s="10" t="n">
        <v>60047.27</v>
      </c>
      <c r="G85" s="10" t="n">
        <v>60047.27</v>
      </c>
      <c r="H85" s="11" t="n">
        <f aca="false">+G85/E85</f>
        <v>0.979583923000061</v>
      </c>
      <c r="I85" s="10" t="n">
        <f aca="false">+E85-G85</f>
        <v>1251.48</v>
      </c>
    </row>
    <row r="86" customFormat="false" ht="12.75" hidden="false" customHeight="true" outlineLevel="0" collapsed="false">
      <c r="A86" s="9"/>
      <c r="B86" s="12" t="s">
        <v>21</v>
      </c>
      <c r="C86" s="13" t="n">
        <v>27511850</v>
      </c>
      <c r="D86" s="13" t="n">
        <v>-2617757</v>
      </c>
      <c r="E86" s="13" t="n">
        <v>24894093</v>
      </c>
      <c r="F86" s="13" t="n">
        <v>24561855.69</v>
      </c>
      <c r="G86" s="13" t="n">
        <v>23876825.79</v>
      </c>
      <c r="H86" s="14" t="n">
        <f aca="false">+G86/E86</f>
        <v>0.959136201106021</v>
      </c>
      <c r="I86" s="13" t="n">
        <f aca="false">+E86-G86</f>
        <v>1017267.21</v>
      </c>
    </row>
    <row r="87" customFormat="false" ht="12.75" hidden="false" customHeight="true" outlineLevel="0" collapsed="false">
      <c r="A87" s="9" t="s">
        <v>37</v>
      </c>
      <c r="B87" s="9" t="s">
        <v>16</v>
      </c>
      <c r="C87" s="10" t="n">
        <v>5146490</v>
      </c>
      <c r="D87" s="10" t="n">
        <v>-61467</v>
      </c>
      <c r="E87" s="10" t="n">
        <v>5085023</v>
      </c>
      <c r="F87" s="10" t="n">
        <v>5076923.58</v>
      </c>
      <c r="G87" s="10" t="n">
        <v>5071485.69</v>
      </c>
      <c r="H87" s="11" t="n">
        <f aca="false">+G87/E87</f>
        <v>0.997337807518275</v>
      </c>
      <c r="I87" s="10" t="n">
        <f aca="false">+E87-G87</f>
        <v>13537.3099999996</v>
      </c>
    </row>
    <row r="88" customFormat="false" ht="12.75" hidden="false" customHeight="true" outlineLevel="0" collapsed="false">
      <c r="A88" s="9"/>
      <c r="B88" s="9" t="s">
        <v>17</v>
      </c>
      <c r="C88" s="10" t="n">
        <v>897775</v>
      </c>
      <c r="D88" s="10" t="n">
        <v>50007.35</v>
      </c>
      <c r="E88" s="10" t="n">
        <v>947782.35</v>
      </c>
      <c r="F88" s="10" t="n">
        <v>901493.36</v>
      </c>
      <c r="G88" s="10" t="n">
        <v>830828.83</v>
      </c>
      <c r="H88" s="11" t="n">
        <f aca="false">+G88/E88</f>
        <v>0.876602977466293</v>
      </c>
      <c r="I88" s="10" t="n">
        <f aca="false">+E88-G88</f>
        <v>116953.52</v>
      </c>
    </row>
    <row r="89" customFormat="false" ht="12.75" hidden="false" customHeight="true" outlineLevel="0" collapsed="false">
      <c r="A89" s="9"/>
      <c r="B89" s="9" t="s">
        <v>18</v>
      </c>
      <c r="C89" s="10" t="n">
        <v>49000</v>
      </c>
      <c r="D89" s="10" t="n">
        <v>5796.65</v>
      </c>
      <c r="E89" s="10" t="n">
        <v>54796.65</v>
      </c>
      <c r="F89" s="10" t="n">
        <v>54796.65</v>
      </c>
      <c r="G89" s="10" t="n">
        <v>54796.65</v>
      </c>
      <c r="H89" s="11" t="n">
        <f aca="false">+G89/E89</f>
        <v>1</v>
      </c>
      <c r="I89" s="10" t="n">
        <f aca="false">+E89-G89</f>
        <v>0</v>
      </c>
    </row>
    <row r="90" customFormat="false" ht="12.75" hidden="false" customHeight="true" outlineLevel="0" collapsed="false">
      <c r="A90" s="9"/>
      <c r="B90" s="12" t="s">
        <v>21</v>
      </c>
      <c r="C90" s="13" t="n">
        <v>6093265</v>
      </c>
      <c r="D90" s="13" t="n">
        <v>-5663</v>
      </c>
      <c r="E90" s="13" t="n">
        <v>6087602</v>
      </c>
      <c r="F90" s="13" t="n">
        <v>6033213.59</v>
      </c>
      <c r="G90" s="13" t="n">
        <v>5957111.17</v>
      </c>
      <c r="H90" s="14" t="n">
        <f aca="false">+G90/E90</f>
        <v>0.978564493868029</v>
      </c>
      <c r="I90" s="13" t="n">
        <f aca="false">+E90-G90</f>
        <v>130490.83</v>
      </c>
    </row>
    <row r="91" customFormat="false" ht="12.75" hidden="false" customHeight="true" outlineLevel="0" collapsed="false">
      <c r="A91" s="9" t="s">
        <v>38</v>
      </c>
      <c r="B91" s="9" t="s">
        <v>16</v>
      </c>
      <c r="C91" s="10" t="n">
        <v>21706410</v>
      </c>
      <c r="D91" s="10" t="n">
        <v>-149670</v>
      </c>
      <c r="E91" s="10" t="n">
        <v>21556740</v>
      </c>
      <c r="F91" s="10" t="n">
        <v>21474655.01</v>
      </c>
      <c r="G91" s="10" t="n">
        <v>21474621.93</v>
      </c>
      <c r="H91" s="11" t="n">
        <f aca="false">+G91/E91</f>
        <v>0.996190608134625</v>
      </c>
      <c r="I91" s="10" t="n">
        <f aca="false">+E91-G91</f>
        <v>82118.0700000003</v>
      </c>
    </row>
    <row r="92" customFormat="false" ht="12.75" hidden="false" customHeight="true" outlineLevel="0" collapsed="false">
      <c r="A92" s="9"/>
      <c r="B92" s="9" t="s">
        <v>17</v>
      </c>
      <c r="C92" s="10" t="n">
        <v>6574670</v>
      </c>
      <c r="D92" s="10" t="n">
        <v>-4626076.33</v>
      </c>
      <c r="E92" s="10" t="n">
        <v>1948593.67</v>
      </c>
      <c r="F92" s="10" t="n">
        <v>1849327.67</v>
      </c>
      <c r="G92" s="10" t="n">
        <v>1307617.94</v>
      </c>
      <c r="H92" s="11" t="n">
        <f aca="false">+G92/E92</f>
        <v>0.67105726562275</v>
      </c>
      <c r="I92" s="10" t="n">
        <f aca="false">+E92-G92</f>
        <v>640975.73</v>
      </c>
    </row>
    <row r="93" customFormat="false" ht="12.75" hidden="false" customHeight="true" outlineLevel="0" collapsed="false">
      <c r="A93" s="9"/>
      <c r="B93" s="9" t="s">
        <v>18</v>
      </c>
      <c r="C93" s="10" t="n">
        <v>8000</v>
      </c>
      <c r="D93" s="10" t="n">
        <v>0</v>
      </c>
      <c r="E93" s="10" t="n">
        <v>8000</v>
      </c>
      <c r="F93" s="10" t="n">
        <v>8000</v>
      </c>
      <c r="G93" s="10" t="n">
        <v>8000</v>
      </c>
      <c r="H93" s="11" t="n">
        <f aca="false">+G93/E93</f>
        <v>1</v>
      </c>
      <c r="I93" s="10" t="n">
        <f aca="false">+E93-G93</f>
        <v>0</v>
      </c>
    </row>
    <row r="94" customFormat="false" ht="12.75" hidden="false" customHeight="true" outlineLevel="0" collapsed="false">
      <c r="A94" s="9"/>
      <c r="B94" s="9" t="s">
        <v>19</v>
      </c>
      <c r="C94" s="10" t="n">
        <v>0</v>
      </c>
      <c r="D94" s="10" t="n">
        <v>2938.33</v>
      </c>
      <c r="E94" s="10" t="n">
        <v>2938.33</v>
      </c>
      <c r="F94" s="10" t="n">
        <v>2938.33</v>
      </c>
      <c r="G94" s="10" t="n">
        <v>2938.33</v>
      </c>
      <c r="H94" s="11" t="n">
        <f aca="false">+G94/E94</f>
        <v>1</v>
      </c>
      <c r="I94" s="10" t="n">
        <f aca="false">+E94-G94</f>
        <v>0</v>
      </c>
    </row>
    <row r="95" customFormat="false" ht="12.75" hidden="false" customHeight="true" outlineLevel="0" collapsed="false">
      <c r="A95" s="9"/>
      <c r="B95" s="9" t="s">
        <v>20</v>
      </c>
      <c r="C95" s="10" t="n">
        <v>0</v>
      </c>
      <c r="D95" s="10" t="n">
        <v>33763</v>
      </c>
      <c r="E95" s="10" t="n">
        <v>33763</v>
      </c>
      <c r="F95" s="10" t="n">
        <v>18874.03</v>
      </c>
      <c r="G95" s="10" t="n">
        <v>18874.03</v>
      </c>
      <c r="H95" s="11" t="n">
        <f aca="false">+G95/E95</f>
        <v>0.55901519414744</v>
      </c>
      <c r="I95" s="10" t="n">
        <f aca="false">+E95-G95</f>
        <v>14888.97</v>
      </c>
    </row>
    <row r="96" customFormat="false" ht="12.75" hidden="false" customHeight="true" outlineLevel="0" collapsed="false">
      <c r="A96" s="9"/>
      <c r="B96" s="12" t="s">
        <v>21</v>
      </c>
      <c r="C96" s="13" t="n">
        <v>28289080</v>
      </c>
      <c r="D96" s="13" t="n">
        <v>-4739045</v>
      </c>
      <c r="E96" s="13" t="n">
        <v>23550035</v>
      </c>
      <c r="F96" s="13" t="n">
        <v>23353795.04</v>
      </c>
      <c r="G96" s="13" t="n">
        <v>22812052.23</v>
      </c>
      <c r="H96" s="14" t="n">
        <f aca="false">+G96/E96</f>
        <v>0.968663198589726</v>
      </c>
      <c r="I96" s="13" t="n">
        <f aca="false">+E96-G96</f>
        <v>737982.77</v>
      </c>
    </row>
    <row r="97" customFormat="false" ht="12.75" hidden="false" customHeight="true" outlineLevel="0" collapsed="false">
      <c r="A97" s="9" t="s">
        <v>39</v>
      </c>
      <c r="B97" s="9" t="s">
        <v>16</v>
      </c>
      <c r="C97" s="10" t="n">
        <v>3365885</v>
      </c>
      <c r="D97" s="10" t="n">
        <v>5617</v>
      </c>
      <c r="E97" s="10" t="n">
        <v>3371502</v>
      </c>
      <c r="F97" s="10" t="n">
        <v>3368826.26</v>
      </c>
      <c r="G97" s="10" t="n">
        <v>3368469.48</v>
      </c>
      <c r="H97" s="11" t="n">
        <f aca="false">+G97/E97</f>
        <v>0.999100543318675</v>
      </c>
      <c r="I97" s="10" t="n">
        <f aca="false">+E97-G97</f>
        <v>3032.52000000002</v>
      </c>
    </row>
    <row r="98" customFormat="false" ht="12.75" hidden="false" customHeight="true" outlineLevel="0" collapsed="false">
      <c r="A98" s="9"/>
      <c r="B98" s="9" t="s">
        <v>17</v>
      </c>
      <c r="C98" s="10" t="n">
        <v>735380</v>
      </c>
      <c r="D98" s="10" t="n">
        <v>4662</v>
      </c>
      <c r="E98" s="10" t="n">
        <v>740042</v>
      </c>
      <c r="F98" s="10" t="n">
        <v>703273</v>
      </c>
      <c r="G98" s="10" t="n">
        <v>510897.29</v>
      </c>
      <c r="H98" s="11" t="n">
        <f aca="false">+G98/E98</f>
        <v>0.690362560503323</v>
      </c>
      <c r="I98" s="10" t="n">
        <f aca="false">+E98-G98</f>
        <v>229144.71</v>
      </c>
    </row>
    <row r="99" customFormat="false" ht="12.75" hidden="false" customHeight="true" outlineLevel="0" collapsed="false">
      <c r="A99" s="9"/>
      <c r="B99" s="9" t="s">
        <v>18</v>
      </c>
      <c r="C99" s="10" t="n">
        <v>4000</v>
      </c>
      <c r="D99" s="10" t="n">
        <v>0</v>
      </c>
      <c r="E99" s="10" t="n">
        <v>4000</v>
      </c>
      <c r="F99" s="10" t="n">
        <v>4000</v>
      </c>
      <c r="G99" s="10" t="n">
        <v>4000</v>
      </c>
      <c r="H99" s="11" t="n">
        <f aca="false">+G99/E99</f>
        <v>1</v>
      </c>
      <c r="I99" s="10" t="n">
        <f aca="false">+E99-G99</f>
        <v>0</v>
      </c>
    </row>
    <row r="100" customFormat="false" ht="12.75" hidden="false" customHeight="true" outlineLevel="0" collapsed="false">
      <c r="A100" s="9"/>
      <c r="B100" s="12" t="s">
        <v>21</v>
      </c>
      <c r="C100" s="13" t="n">
        <v>4105265</v>
      </c>
      <c r="D100" s="13" t="n">
        <v>10279</v>
      </c>
      <c r="E100" s="13" t="n">
        <v>4115544</v>
      </c>
      <c r="F100" s="13" t="n">
        <v>4076099.26</v>
      </c>
      <c r="G100" s="13" t="n">
        <v>3883366.77</v>
      </c>
      <c r="H100" s="14" t="n">
        <f aca="false">+G100/E100</f>
        <v>0.943585287874458</v>
      </c>
      <c r="I100" s="13" t="n">
        <f aca="false">+E100-G100</f>
        <v>232177.23</v>
      </c>
    </row>
    <row r="101" customFormat="false" ht="12.75" hidden="false" customHeight="true" outlineLevel="0" collapsed="false">
      <c r="A101" s="9" t="s">
        <v>40</v>
      </c>
      <c r="B101" s="9" t="s">
        <v>16</v>
      </c>
      <c r="C101" s="10" t="n">
        <v>30218785</v>
      </c>
      <c r="D101" s="10" t="n">
        <v>-205520</v>
      </c>
      <c r="E101" s="10" t="n">
        <v>30013265</v>
      </c>
      <c r="F101" s="10" t="n">
        <v>29920404.85</v>
      </c>
      <c r="G101" s="10" t="n">
        <v>29914577.1</v>
      </c>
      <c r="H101" s="11" t="n">
        <f aca="false">+G101/E101</f>
        <v>0.996711857240457</v>
      </c>
      <c r="I101" s="10" t="n">
        <f aca="false">+E101-G101</f>
        <v>98687.8999999985</v>
      </c>
    </row>
    <row r="102" customFormat="false" ht="12.75" hidden="false" customHeight="true" outlineLevel="0" collapsed="false">
      <c r="A102" s="9"/>
      <c r="B102" s="9" t="s">
        <v>17</v>
      </c>
      <c r="C102" s="10" t="n">
        <v>8207825</v>
      </c>
      <c r="D102" s="10" t="n">
        <v>-4571406.98</v>
      </c>
      <c r="E102" s="10" t="n">
        <v>3636418.02</v>
      </c>
      <c r="F102" s="10" t="n">
        <v>3454094.03</v>
      </c>
      <c r="G102" s="10" t="n">
        <v>2649344.06</v>
      </c>
      <c r="H102" s="11" t="n">
        <f aca="false">+G102/E102</f>
        <v>0.728558720540055</v>
      </c>
      <c r="I102" s="10" t="n">
        <f aca="false">+E102-G102</f>
        <v>987073.96</v>
      </c>
    </row>
    <row r="103" customFormat="false" ht="12.75" hidden="false" customHeight="true" outlineLevel="0" collapsed="false">
      <c r="A103" s="9"/>
      <c r="B103" s="9" t="s">
        <v>18</v>
      </c>
      <c r="C103" s="10" t="n">
        <v>61000</v>
      </c>
      <c r="D103" s="10" t="n">
        <v>5796.65</v>
      </c>
      <c r="E103" s="10" t="n">
        <v>66796.65</v>
      </c>
      <c r="F103" s="10" t="n">
        <v>66796.65</v>
      </c>
      <c r="G103" s="10" t="n">
        <v>66796.65</v>
      </c>
      <c r="H103" s="11" t="n">
        <f aca="false">+G103/E103</f>
        <v>1</v>
      </c>
      <c r="I103" s="10" t="n">
        <f aca="false">+E103-G103</f>
        <v>0</v>
      </c>
    </row>
    <row r="104" customFormat="false" ht="12.75" hidden="false" customHeight="true" outlineLevel="0" collapsed="false">
      <c r="A104" s="9"/>
      <c r="B104" s="9" t="s">
        <v>19</v>
      </c>
      <c r="C104" s="10" t="n">
        <v>0</v>
      </c>
      <c r="D104" s="10" t="n">
        <v>2938.33</v>
      </c>
      <c r="E104" s="10" t="n">
        <v>2938.33</v>
      </c>
      <c r="F104" s="10" t="n">
        <v>2938.33</v>
      </c>
      <c r="G104" s="10" t="n">
        <v>2938.33</v>
      </c>
      <c r="H104" s="11" t="n">
        <f aca="false">+G104/E104</f>
        <v>1</v>
      </c>
      <c r="I104" s="10" t="n">
        <f aca="false">+E104-G104</f>
        <v>0</v>
      </c>
    </row>
    <row r="105" customFormat="false" ht="12.75" hidden="false" customHeight="true" outlineLevel="0" collapsed="false">
      <c r="A105" s="9"/>
      <c r="B105" s="9" t="s">
        <v>20</v>
      </c>
      <c r="C105" s="10" t="n">
        <v>0</v>
      </c>
      <c r="D105" s="10" t="n">
        <v>33763</v>
      </c>
      <c r="E105" s="10" t="n">
        <v>33763</v>
      </c>
      <c r="F105" s="10" t="n">
        <v>18874.03</v>
      </c>
      <c r="G105" s="10" t="n">
        <v>18874.03</v>
      </c>
      <c r="H105" s="11" t="n">
        <f aca="false">+G105/E105</f>
        <v>0.55901519414744</v>
      </c>
      <c r="I105" s="10" t="n">
        <f aca="false">+E105-G105</f>
        <v>14888.97</v>
      </c>
    </row>
    <row r="106" customFormat="false" ht="12.75" hidden="false" customHeight="true" outlineLevel="0" collapsed="false">
      <c r="A106" s="9"/>
      <c r="B106" s="12" t="s">
        <v>21</v>
      </c>
      <c r="C106" s="13" t="n">
        <v>38487610</v>
      </c>
      <c r="D106" s="13" t="n">
        <v>-4734429</v>
      </c>
      <c r="E106" s="13" t="n">
        <v>33753181</v>
      </c>
      <c r="F106" s="13" t="n">
        <v>33463107.89</v>
      </c>
      <c r="G106" s="13" t="n">
        <v>32652530.17</v>
      </c>
      <c r="H106" s="14" t="n">
        <f aca="false">+G106/E106</f>
        <v>0.967391196995625</v>
      </c>
      <c r="I106" s="13" t="n">
        <f aca="false">+E106-G106</f>
        <v>1100650.83</v>
      </c>
    </row>
    <row r="107" customFormat="false" ht="12.75" hidden="false" customHeight="true" outlineLevel="0" collapsed="false">
      <c r="A107" s="9" t="s">
        <v>41</v>
      </c>
      <c r="B107" s="9" t="s">
        <v>16</v>
      </c>
      <c r="C107" s="10" t="n">
        <v>19961350</v>
      </c>
      <c r="D107" s="10" t="n">
        <v>-425832</v>
      </c>
      <c r="E107" s="10" t="n">
        <v>19535518</v>
      </c>
      <c r="F107" s="10" t="n">
        <v>19294922.18</v>
      </c>
      <c r="G107" s="10" t="n">
        <v>19290379.35</v>
      </c>
      <c r="H107" s="11" t="n">
        <f aca="false">+G107/E107</f>
        <v>0.987451643207004</v>
      </c>
      <c r="I107" s="10" t="n">
        <f aca="false">+E107-G107</f>
        <v>245138.649999999</v>
      </c>
    </row>
    <row r="108" customFormat="false" ht="12.75" hidden="false" customHeight="true" outlineLevel="0" collapsed="false">
      <c r="A108" s="9"/>
      <c r="B108" s="9" t="s">
        <v>17</v>
      </c>
      <c r="C108" s="10" t="n">
        <v>4490715</v>
      </c>
      <c r="D108" s="10" t="n">
        <v>-62474.27</v>
      </c>
      <c r="E108" s="10" t="n">
        <v>4428240.73</v>
      </c>
      <c r="F108" s="10" t="n">
        <v>3387072.24</v>
      </c>
      <c r="G108" s="10" t="n">
        <v>1307340.55</v>
      </c>
      <c r="H108" s="11" t="n">
        <f aca="false">+G108/E108</f>
        <v>0.295227976460982</v>
      </c>
      <c r="I108" s="10" t="n">
        <f aca="false">+E108-G108</f>
        <v>3120900.18</v>
      </c>
    </row>
    <row r="109" customFormat="false" ht="12.75" hidden="false" customHeight="true" outlineLevel="0" collapsed="false">
      <c r="A109" s="9"/>
      <c r="B109" s="9" t="s">
        <v>18</v>
      </c>
      <c r="C109" s="10" t="n">
        <v>119260</v>
      </c>
      <c r="D109" s="10" t="n">
        <v>0</v>
      </c>
      <c r="E109" s="10" t="n">
        <v>119260</v>
      </c>
      <c r="F109" s="10" t="n">
        <v>106254.29</v>
      </c>
      <c r="G109" s="10" t="n">
        <v>106254.29</v>
      </c>
      <c r="H109" s="11" t="n">
        <f aca="false">+G109/E109</f>
        <v>0.890946587288278</v>
      </c>
      <c r="I109" s="10" t="n">
        <f aca="false">+E109-G109</f>
        <v>13005.71</v>
      </c>
    </row>
    <row r="110" customFormat="false" ht="12.75" hidden="false" customHeight="true" outlineLevel="0" collapsed="false">
      <c r="A110" s="9"/>
      <c r="B110" s="9" t="s">
        <v>19</v>
      </c>
      <c r="C110" s="10" t="n">
        <v>0</v>
      </c>
      <c r="D110" s="10" t="n">
        <v>3133.27</v>
      </c>
      <c r="E110" s="10" t="n">
        <v>3133.27</v>
      </c>
      <c r="F110" s="10" t="n">
        <v>3133.27</v>
      </c>
      <c r="G110" s="10" t="n">
        <v>3133.27</v>
      </c>
      <c r="H110" s="11" t="n">
        <f aca="false">+G110/E110</f>
        <v>1</v>
      </c>
      <c r="I110" s="10" t="n">
        <f aca="false">+E110-G110</f>
        <v>0</v>
      </c>
    </row>
    <row r="111" customFormat="false" ht="12.75" hidden="false" customHeight="true" outlineLevel="0" collapsed="false">
      <c r="A111" s="9"/>
      <c r="B111" s="9" t="s">
        <v>20</v>
      </c>
      <c r="C111" s="10" t="n">
        <v>0</v>
      </c>
      <c r="D111" s="10" t="n">
        <v>59341</v>
      </c>
      <c r="E111" s="10" t="n">
        <v>59341</v>
      </c>
      <c r="F111" s="10" t="n">
        <v>31860.8</v>
      </c>
      <c r="G111" s="10" t="n">
        <v>31860.8</v>
      </c>
      <c r="H111" s="11" t="n">
        <f aca="false">+G111/E111</f>
        <v>0.536910399218079</v>
      </c>
      <c r="I111" s="10" t="n">
        <f aca="false">+E111-G111</f>
        <v>27480.2</v>
      </c>
    </row>
    <row r="112" customFormat="false" ht="12.75" hidden="false" customHeight="true" outlineLevel="0" collapsed="false">
      <c r="A112" s="9"/>
      <c r="B112" s="12" t="s">
        <v>21</v>
      </c>
      <c r="C112" s="13" t="n">
        <v>24571325</v>
      </c>
      <c r="D112" s="13" t="n">
        <v>-425832</v>
      </c>
      <c r="E112" s="13" t="n">
        <v>24145493</v>
      </c>
      <c r="F112" s="13" t="n">
        <v>22823242.78</v>
      </c>
      <c r="G112" s="13" t="n">
        <v>20738968.26</v>
      </c>
      <c r="H112" s="14" t="n">
        <f aca="false">+G112/E112</f>
        <v>0.85891674524931</v>
      </c>
      <c r="I112" s="13" t="n">
        <f aca="false">+E112-G112</f>
        <v>3406524.74</v>
      </c>
    </row>
    <row r="113" customFormat="false" ht="15" hidden="false" customHeight="true" outlineLevel="0" collapsed="false">
      <c r="A113" s="9" t="s">
        <v>42</v>
      </c>
      <c r="B113" s="9" t="s">
        <v>16</v>
      </c>
      <c r="C113" s="10" t="n">
        <v>27495</v>
      </c>
      <c r="D113" s="10" t="n">
        <v>11.46</v>
      </c>
      <c r="E113" s="10" t="n">
        <v>27506.46</v>
      </c>
      <c r="F113" s="10" t="n">
        <v>27305.93</v>
      </c>
      <c r="G113" s="10" t="n">
        <v>27305.92</v>
      </c>
      <c r="H113" s="11" t="n">
        <f aca="false">+G113/E113</f>
        <v>0.992709349003834</v>
      </c>
      <c r="I113" s="10" t="n">
        <f aca="false">+E113-G113</f>
        <v>200.540000000001</v>
      </c>
    </row>
    <row r="114" customFormat="false" ht="15" hidden="false" customHeight="true" outlineLevel="0" collapsed="false">
      <c r="A114" s="9"/>
      <c r="B114" s="9" t="s">
        <v>17</v>
      </c>
      <c r="C114" s="10" t="n">
        <v>1500</v>
      </c>
      <c r="D114" s="10" t="n">
        <v>-11.46</v>
      </c>
      <c r="E114" s="10" t="n">
        <v>1488.54</v>
      </c>
      <c r="F114" s="10" t="n">
        <v>0</v>
      </c>
      <c r="G114" s="10" t="n">
        <v>0</v>
      </c>
      <c r="H114" s="11" t="n">
        <f aca="false">+G114/E114</f>
        <v>0</v>
      </c>
      <c r="I114" s="10" t="n">
        <f aca="false">+E114-G114</f>
        <v>1488.54</v>
      </c>
    </row>
    <row r="115" customFormat="false" ht="15" hidden="false" customHeight="true" outlineLevel="0" collapsed="false">
      <c r="A115" s="9"/>
      <c r="B115" s="12" t="s">
        <v>21</v>
      </c>
      <c r="C115" s="13" t="n">
        <v>28995</v>
      </c>
      <c r="D115" s="13" t="n">
        <v>0</v>
      </c>
      <c r="E115" s="13" t="n">
        <v>28995</v>
      </c>
      <c r="F115" s="13" t="n">
        <v>27305.93</v>
      </c>
      <c r="G115" s="13" t="n">
        <v>27305.92</v>
      </c>
      <c r="H115" s="14" t="n">
        <f aca="false">+G115/E115</f>
        <v>0.941745818244525</v>
      </c>
      <c r="I115" s="13" t="n">
        <f aca="false">+E115-G115</f>
        <v>1689.08</v>
      </c>
    </row>
    <row r="116" customFormat="false" ht="12.75" hidden="false" customHeight="true" outlineLevel="0" collapsed="false">
      <c r="A116" s="15" t="s">
        <v>43</v>
      </c>
      <c r="B116" s="15" t="s">
        <v>16</v>
      </c>
      <c r="C116" s="16" t="n">
        <v>147866380</v>
      </c>
      <c r="D116" s="16" t="n">
        <v>-1783863.54</v>
      </c>
      <c r="E116" s="16" t="n">
        <v>146082516.46</v>
      </c>
      <c r="F116" s="16" t="n">
        <v>145058196.14</v>
      </c>
      <c r="G116" s="16" t="n">
        <v>145031943.29</v>
      </c>
      <c r="H116" s="17" t="n">
        <f aca="false">+G116/E116</f>
        <v>0.992808357937292</v>
      </c>
      <c r="I116" s="16" t="n">
        <f aca="false">+E116-G116</f>
        <v>1050573.17000002</v>
      </c>
    </row>
    <row r="117" customFormat="false" ht="12.75" hidden="false" customHeight="true" outlineLevel="0" collapsed="false">
      <c r="A117" s="15"/>
      <c r="B117" s="15" t="s">
        <v>17</v>
      </c>
      <c r="C117" s="16" t="n">
        <v>37707798</v>
      </c>
      <c r="D117" s="16" t="n">
        <v>-18007687.94</v>
      </c>
      <c r="E117" s="16" t="n">
        <v>19700110.06</v>
      </c>
      <c r="F117" s="16" t="n">
        <v>17761278.84</v>
      </c>
      <c r="G117" s="16" t="n">
        <v>11346570.28</v>
      </c>
      <c r="H117" s="17" t="n">
        <f aca="false">+G117/E117</f>
        <v>0.575964816716359</v>
      </c>
      <c r="I117" s="16" t="n">
        <f aca="false">+E117-G117</f>
        <v>8353539.78</v>
      </c>
    </row>
    <row r="118" customFormat="false" ht="12.75" hidden="false" customHeight="true" outlineLevel="0" collapsed="false">
      <c r="A118" s="15"/>
      <c r="B118" s="15" t="s">
        <v>18</v>
      </c>
      <c r="C118" s="16" t="n">
        <v>413760</v>
      </c>
      <c r="D118" s="16" t="n">
        <v>-32.62</v>
      </c>
      <c r="E118" s="16" t="n">
        <v>413727.38</v>
      </c>
      <c r="F118" s="16" t="n">
        <v>399858.19</v>
      </c>
      <c r="G118" s="16" t="n">
        <v>399858.19</v>
      </c>
      <c r="H118" s="17" t="n">
        <f aca="false">+G118/E118</f>
        <v>0.96647746639345</v>
      </c>
      <c r="I118" s="16" t="n">
        <f aca="false">+E118-G118</f>
        <v>13869.19</v>
      </c>
    </row>
    <row r="119" customFormat="false" ht="12.75" hidden="false" customHeight="true" outlineLevel="0" collapsed="false">
      <c r="A119" s="15"/>
      <c r="B119" s="15" t="s">
        <v>19</v>
      </c>
      <c r="C119" s="16" t="n">
        <v>0</v>
      </c>
      <c r="D119" s="16" t="n">
        <v>17511.64</v>
      </c>
      <c r="E119" s="16" t="n">
        <v>17511.64</v>
      </c>
      <c r="F119" s="16" t="n">
        <v>17511.64</v>
      </c>
      <c r="G119" s="16" t="n">
        <v>17511.64</v>
      </c>
      <c r="H119" s="17" t="n">
        <f aca="false">+G119/E119</f>
        <v>1</v>
      </c>
      <c r="I119" s="16" t="n">
        <f aca="false">+E119-G119</f>
        <v>0</v>
      </c>
    </row>
    <row r="120" customFormat="false" ht="12.75" hidden="false" customHeight="true" outlineLevel="0" collapsed="false">
      <c r="A120" s="15"/>
      <c r="B120" s="15" t="s">
        <v>20</v>
      </c>
      <c r="C120" s="16" t="n">
        <v>0</v>
      </c>
      <c r="D120" s="16" t="n">
        <v>293052.46</v>
      </c>
      <c r="E120" s="16" t="n">
        <v>293052.46</v>
      </c>
      <c r="F120" s="16" t="n">
        <v>222572.92</v>
      </c>
      <c r="G120" s="16" t="n">
        <v>222572.92</v>
      </c>
      <c r="H120" s="17" t="n">
        <f aca="false">+G120/E120</f>
        <v>0.759498555309858</v>
      </c>
      <c r="I120" s="16" t="n">
        <f aca="false">+E120-G120</f>
        <v>70479.54</v>
      </c>
    </row>
    <row r="121" customFormat="false" ht="12.75" hidden="false" customHeight="true" outlineLevel="0" collapsed="false">
      <c r="A121" s="15"/>
      <c r="B121" s="15" t="s">
        <v>21</v>
      </c>
      <c r="C121" s="16" t="n">
        <v>185987938</v>
      </c>
      <c r="D121" s="16" t="n">
        <v>-19481020</v>
      </c>
      <c r="E121" s="16" t="n">
        <v>166506918</v>
      </c>
      <c r="F121" s="16" t="n">
        <v>163459417.73</v>
      </c>
      <c r="G121" s="16" t="n">
        <v>157018456.32</v>
      </c>
      <c r="H121" s="17" t="n">
        <f aca="false">+G121/E121</f>
        <v>0.943014609879453</v>
      </c>
      <c r="I121" s="16" t="n">
        <f aca="false">+E121-G121</f>
        <v>9488461.68000001</v>
      </c>
    </row>
    <row r="122" customFormat="false" ht="12.75" hidden="false" customHeight="true" outlineLevel="0" collapsed="false">
      <c r="A122" s="18" t="n">
        <v>42418</v>
      </c>
      <c r="B122" s="18"/>
      <c r="C122" s="18"/>
      <c r="D122" s="19" t="s">
        <v>44</v>
      </c>
      <c r="E122" s="19"/>
      <c r="F122" s="20" t="n">
        <v>0.49917824</v>
      </c>
      <c r="G122" s="20"/>
      <c r="H122" s="0"/>
      <c r="I122" s="0"/>
    </row>
    <row r="123" customFormat="false" ht="12.75" hidden="false" customHeight="true" outlineLevel="0" collapsed="false">
      <c r="B123" s="0"/>
      <c r="C123" s="0"/>
      <c r="D123" s="0"/>
      <c r="E123" s="0"/>
      <c r="F123" s="0"/>
      <c r="G123" s="0"/>
      <c r="H123" s="0"/>
      <c r="I123" s="0"/>
    </row>
    <row r="124" customFormat="false" ht="12.75" hidden="false" customHeight="true" outlineLevel="0" collapsed="false">
      <c r="B124" s="21" t="s">
        <v>45</v>
      </c>
      <c r="C124" s="21"/>
      <c r="D124" s="21"/>
      <c r="E124" s="21"/>
      <c r="F124" s="21"/>
      <c r="G124" s="21"/>
      <c r="H124" s="21"/>
      <c r="I124" s="21"/>
    </row>
    <row r="125" customFormat="false" ht="18.75" hidden="false" customHeight="true" outlineLevel="0" collapsed="false">
      <c r="B125" s="22" t="s">
        <v>16</v>
      </c>
      <c r="C125" s="23" t="n">
        <v>147866380</v>
      </c>
      <c r="D125" s="23" t="n">
        <v>-1783863.54</v>
      </c>
      <c r="E125" s="23" t="n">
        <v>146082516.46</v>
      </c>
      <c r="F125" s="23" t="n">
        <v>145058196.14</v>
      </c>
      <c r="G125" s="23" t="n">
        <v>145031943.29</v>
      </c>
      <c r="H125" s="24" t="n">
        <f aca="false">+G125/E125</f>
        <v>0.992808357937292</v>
      </c>
      <c r="I125" s="23" t="n">
        <f aca="false">+E125-G125</f>
        <v>1050573.17000002</v>
      </c>
    </row>
    <row r="126" customFormat="false" ht="18.75" hidden="false" customHeight="true" outlineLevel="0" collapsed="false">
      <c r="B126" s="22" t="s">
        <v>17</v>
      </c>
      <c r="C126" s="23" t="n">
        <v>37707798</v>
      </c>
      <c r="D126" s="23" t="n">
        <v>-18007687.94</v>
      </c>
      <c r="E126" s="23" t="n">
        <v>19700110.06</v>
      </c>
      <c r="F126" s="23" t="n">
        <v>17761278.84</v>
      </c>
      <c r="G126" s="23" t="n">
        <v>11346570.28</v>
      </c>
      <c r="H126" s="24" t="n">
        <f aca="false">+G126/E126</f>
        <v>0.575964816716359</v>
      </c>
      <c r="I126" s="23" t="n">
        <f aca="false">+E126-G126</f>
        <v>8353539.78</v>
      </c>
    </row>
    <row r="127" customFormat="false" ht="18.75" hidden="false" customHeight="true" outlineLevel="0" collapsed="false">
      <c r="B127" s="22" t="s">
        <v>18</v>
      </c>
      <c r="C127" s="23" t="n">
        <v>413760</v>
      </c>
      <c r="D127" s="23" t="n">
        <v>-32.62</v>
      </c>
      <c r="E127" s="23" t="n">
        <v>413727.38</v>
      </c>
      <c r="F127" s="23" t="n">
        <v>399858.19</v>
      </c>
      <c r="G127" s="23" t="n">
        <v>399858.19</v>
      </c>
      <c r="H127" s="24" t="n">
        <f aca="false">+G127/E127</f>
        <v>0.96647746639345</v>
      </c>
      <c r="I127" s="23" t="n">
        <f aca="false">+E127-G127</f>
        <v>13869.19</v>
      </c>
    </row>
    <row r="128" customFormat="false" ht="18.75" hidden="false" customHeight="true" outlineLevel="0" collapsed="false">
      <c r="B128" s="22" t="s">
        <v>19</v>
      </c>
      <c r="C128" s="23" t="n">
        <v>0</v>
      </c>
      <c r="D128" s="23" t="n">
        <v>17511.64</v>
      </c>
      <c r="E128" s="23" t="n">
        <v>17511.64</v>
      </c>
      <c r="F128" s="23" t="n">
        <v>17511.64</v>
      </c>
      <c r="G128" s="23" t="n">
        <v>17511.64</v>
      </c>
      <c r="H128" s="24" t="n">
        <f aca="false">+G128/E128</f>
        <v>1</v>
      </c>
      <c r="I128" s="23" t="n">
        <f aca="false">+E128-G128</f>
        <v>0</v>
      </c>
    </row>
    <row r="129" customFormat="false" ht="18.75" hidden="false" customHeight="true" outlineLevel="0" collapsed="false">
      <c r="B129" s="22" t="s">
        <v>20</v>
      </c>
      <c r="C129" s="23" t="n">
        <v>0</v>
      </c>
      <c r="D129" s="23" t="n">
        <v>293052.46</v>
      </c>
      <c r="E129" s="23" t="n">
        <v>293052.46</v>
      </c>
      <c r="F129" s="23" t="n">
        <v>222572.92</v>
      </c>
      <c r="G129" s="23" t="n">
        <v>222572.92</v>
      </c>
      <c r="H129" s="24" t="n">
        <f aca="false">+G129/E129</f>
        <v>0.759498555309858</v>
      </c>
      <c r="I129" s="23" t="n">
        <f aca="false">+E129-G129</f>
        <v>70479.54</v>
      </c>
    </row>
    <row r="130" customFormat="false" ht="18.75" hidden="false" customHeight="true" outlineLevel="0" collapsed="false">
      <c r="B130" s="15" t="s">
        <v>21</v>
      </c>
      <c r="C130" s="16" t="n">
        <v>185987938</v>
      </c>
      <c r="D130" s="16" t="n">
        <v>-19481020</v>
      </c>
      <c r="E130" s="16" t="n">
        <v>166506918</v>
      </c>
      <c r="F130" s="16" t="n">
        <v>163459417.73</v>
      </c>
      <c r="G130" s="16" t="n">
        <v>157018456.32</v>
      </c>
      <c r="H130" s="17" t="n">
        <f aca="false">+G130/E130</f>
        <v>0.943014609879453</v>
      </c>
      <c r="I130" s="16" t="n">
        <f aca="false">+E130-G130</f>
        <v>9488461.68000001</v>
      </c>
    </row>
  </sheetData>
  <mergeCells count="28">
    <mergeCell ref="A5:I5"/>
    <mergeCell ref="A9:A14"/>
    <mergeCell ref="A15:A19"/>
    <mergeCell ref="A20:A22"/>
    <mergeCell ref="A23:A28"/>
    <mergeCell ref="A29:A33"/>
    <mergeCell ref="A34:A38"/>
    <mergeCell ref="A39:A41"/>
    <mergeCell ref="A42:A47"/>
    <mergeCell ref="A48:A51"/>
    <mergeCell ref="A52:A56"/>
    <mergeCell ref="A57:A59"/>
    <mergeCell ref="A60:A65"/>
    <mergeCell ref="A66:A71"/>
    <mergeCell ref="A72:A76"/>
    <mergeCell ref="A77:A80"/>
    <mergeCell ref="A81:A86"/>
    <mergeCell ref="A87:A90"/>
    <mergeCell ref="A91:A96"/>
    <mergeCell ref="A97:A100"/>
    <mergeCell ref="A101:A106"/>
    <mergeCell ref="A107:A112"/>
    <mergeCell ref="A113:A115"/>
    <mergeCell ref="A116:A121"/>
    <mergeCell ref="A122:C122"/>
    <mergeCell ref="D122:E122"/>
    <mergeCell ref="F122:G122"/>
    <mergeCell ref="B124:I124"/>
  </mergeCells>
  <printOptions headings="false" gridLines="false" gridLinesSet="true" horizontalCentered="true" verticalCentered="false"/>
  <pageMargins left="0.118055555555556" right="0.118055555555556" top="0.354166666666667" bottom="0.354861111111111" header="0.511805555555555" footer="0.315277777777778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25" width="12"/>
    <col collapsed="false" hidden="false" max="2" min="2" style="25" width="56.9936305732484"/>
    <col collapsed="false" hidden="false" max="3" min="3" style="26" width="21.3375796178344"/>
    <col collapsed="false" hidden="false" max="1025" min="4" style="25" width="12"/>
  </cols>
  <sheetData>
    <row r="1" customFormat="false" ht="15" hidden="false" customHeight="false" outlineLevel="0" collapsed="false">
      <c r="A1" s="25" t="s">
        <v>46</v>
      </c>
      <c r="B1" s="0"/>
      <c r="C1" s="0"/>
    </row>
    <row r="2" customFormat="false" ht="15" hidden="false" customHeight="false" outlineLevel="0" collapsed="false">
      <c r="A2" s="25" t="s">
        <v>47</v>
      </c>
      <c r="B2" s="0"/>
      <c r="C2" s="0"/>
    </row>
    <row r="3" customFormat="false" ht="15" hidden="false" customHeight="false" outlineLevel="0" collapsed="false">
      <c r="A3" s="0"/>
      <c r="B3" s="0"/>
      <c r="C3" s="0"/>
    </row>
    <row r="4" customFormat="false" ht="15.75" hidden="false" customHeight="false" outlineLevel="0" collapsed="false">
      <c r="A4" s="27" t="s">
        <v>48</v>
      </c>
      <c r="B4" s="27"/>
      <c r="C4" s="27"/>
    </row>
    <row r="5" customFormat="false" ht="15" hidden="false" customHeight="false" outlineLevel="0" collapsed="false">
      <c r="A5" s="0"/>
      <c r="B5" s="0"/>
      <c r="C5" s="0"/>
    </row>
    <row r="6" customFormat="false" ht="15" hidden="false" customHeight="false" outlineLevel="0" collapsed="false">
      <c r="A6" s="0"/>
      <c r="B6" s="0"/>
      <c r="C6" s="0"/>
    </row>
    <row r="7" customFormat="false" ht="15.75" hidden="false" customHeight="false" outlineLevel="0" collapsed="false">
      <c r="A7" s="28" t="s">
        <v>49</v>
      </c>
      <c r="B7" s="28" t="s">
        <v>50</v>
      </c>
      <c r="C7" s="29" t="s">
        <v>51</v>
      </c>
    </row>
    <row r="8" customFormat="false" ht="15.75" hidden="false" customHeight="false" outlineLevel="0" collapsed="false">
      <c r="A8" s="30"/>
      <c r="B8" s="31" t="s">
        <v>52</v>
      </c>
      <c r="C8" s="32"/>
    </row>
    <row r="9" customFormat="false" ht="15" hidden="false" customHeight="false" outlineLevel="0" collapsed="false">
      <c r="A9" s="33" t="n">
        <v>1</v>
      </c>
      <c r="B9" s="34" t="s">
        <v>53</v>
      </c>
      <c r="C9" s="35" t="n">
        <v>981.71</v>
      </c>
    </row>
    <row r="10" customFormat="false" ht="15" hidden="false" customHeight="false" outlineLevel="0" collapsed="false">
      <c r="A10" s="33"/>
      <c r="B10" s="34"/>
      <c r="C10" s="35"/>
    </row>
    <row r="11" customFormat="false" ht="15" hidden="false" customHeight="false" outlineLevel="0" collapsed="false">
      <c r="A11" s="33" t="n">
        <v>2</v>
      </c>
      <c r="B11" s="34" t="s">
        <v>54</v>
      </c>
      <c r="C11" s="35" t="n">
        <f aca="false">282434.16+1728</f>
        <v>284162.16</v>
      </c>
    </row>
    <row r="12" customFormat="false" ht="15" hidden="false" customHeight="false" outlineLevel="0" collapsed="false">
      <c r="A12" s="33"/>
      <c r="B12" s="34"/>
      <c r="C12" s="35"/>
    </row>
    <row r="13" customFormat="false" ht="15" hidden="false" customHeight="false" outlineLevel="0" collapsed="false">
      <c r="A13" s="33" t="n">
        <v>3</v>
      </c>
      <c r="B13" s="34" t="s">
        <v>55</v>
      </c>
      <c r="C13" s="35" t="n">
        <v>101157.6</v>
      </c>
    </row>
    <row r="14" customFormat="false" ht="15" hidden="false" customHeight="false" outlineLevel="0" collapsed="false">
      <c r="A14" s="33"/>
      <c r="B14" s="34"/>
      <c r="C14" s="35"/>
    </row>
    <row r="15" customFormat="false" ht="15" hidden="false" customHeight="false" outlineLevel="0" collapsed="false">
      <c r="A15" s="33" t="n">
        <v>4</v>
      </c>
      <c r="B15" s="34" t="s">
        <v>56</v>
      </c>
      <c r="C15" s="35" t="n">
        <v>52503.71</v>
      </c>
    </row>
    <row r="16" customFormat="false" ht="15" hidden="false" customHeight="false" outlineLevel="0" collapsed="false">
      <c r="A16" s="33"/>
      <c r="B16" s="34"/>
      <c r="C16" s="35"/>
    </row>
    <row r="17" customFormat="false" ht="15" hidden="false" customHeight="false" outlineLevel="0" collapsed="false">
      <c r="A17" s="33" t="n">
        <v>5</v>
      </c>
      <c r="B17" s="34" t="s">
        <v>57</v>
      </c>
      <c r="C17" s="35" t="n">
        <v>4277.3</v>
      </c>
    </row>
    <row r="18" customFormat="false" ht="15" hidden="false" customHeight="false" outlineLevel="0" collapsed="false">
      <c r="A18" s="33"/>
      <c r="B18" s="34"/>
      <c r="C18" s="35"/>
    </row>
    <row r="19" customFormat="false" ht="15" hidden="false" customHeight="false" outlineLevel="0" collapsed="false">
      <c r="A19" s="33" t="n">
        <v>6</v>
      </c>
      <c r="B19" s="34" t="s">
        <v>58</v>
      </c>
      <c r="C19" s="35" t="n">
        <v>827.2</v>
      </c>
    </row>
    <row r="20" customFormat="false" ht="15" hidden="false" customHeight="false" outlineLevel="0" collapsed="false">
      <c r="A20" s="33"/>
      <c r="B20" s="34"/>
      <c r="C20" s="35"/>
    </row>
    <row r="21" customFormat="false" ht="15" hidden="false" customHeight="false" outlineLevel="0" collapsed="false">
      <c r="A21" s="33" t="n">
        <v>7</v>
      </c>
      <c r="B21" s="34" t="s">
        <v>59</v>
      </c>
      <c r="C21" s="35" t="n">
        <f aca="false">968.57+1285.71+9282.51+13307.43</f>
        <v>24844.22</v>
      </c>
    </row>
    <row r="22" customFormat="false" ht="15" hidden="false" customHeight="false" outlineLevel="0" collapsed="false">
      <c r="A22" s="33"/>
      <c r="B22" s="34"/>
      <c r="C22" s="35"/>
    </row>
    <row r="23" customFormat="false" ht="15" hidden="false" customHeight="false" outlineLevel="0" collapsed="false">
      <c r="A23" s="33" t="n">
        <v>8</v>
      </c>
      <c r="B23" s="34" t="s">
        <v>60</v>
      </c>
      <c r="C23" s="35" t="n">
        <v>2630.74</v>
      </c>
    </row>
    <row r="24" customFormat="false" ht="15" hidden="false" customHeight="false" outlineLevel="0" collapsed="false">
      <c r="A24" s="33"/>
      <c r="B24" s="34"/>
      <c r="C24" s="35"/>
    </row>
    <row r="25" customFormat="false" ht="15" hidden="false" customHeight="false" outlineLevel="0" collapsed="false">
      <c r="A25" s="33" t="n">
        <v>9</v>
      </c>
      <c r="B25" s="34" t="s">
        <v>61</v>
      </c>
      <c r="C25" s="35" t="n">
        <v>280019.48</v>
      </c>
    </row>
    <row r="26" customFormat="false" ht="15" hidden="false" customHeight="false" outlineLevel="0" collapsed="false">
      <c r="A26" s="33"/>
      <c r="B26" s="34"/>
      <c r="C26" s="35"/>
    </row>
    <row r="27" customFormat="false" ht="15" hidden="false" customHeight="false" outlineLevel="0" collapsed="false">
      <c r="A27" s="33" t="n">
        <v>10</v>
      </c>
      <c r="B27" s="34" t="s">
        <v>62</v>
      </c>
      <c r="C27" s="35" t="n">
        <f aca="false">1348.57+217.14</f>
        <v>1565.71</v>
      </c>
    </row>
    <row r="28" customFormat="false" ht="15" hidden="false" customHeight="false" outlineLevel="0" collapsed="false">
      <c r="A28" s="33"/>
      <c r="B28" s="34"/>
      <c r="C28" s="35"/>
    </row>
    <row r="29" customFormat="false" ht="15" hidden="false" customHeight="false" outlineLevel="0" collapsed="false">
      <c r="A29" s="33" t="n">
        <v>11</v>
      </c>
      <c r="B29" s="34" t="s">
        <v>63</v>
      </c>
      <c r="C29" s="35" t="n">
        <v>41489.15</v>
      </c>
    </row>
    <row r="30" customFormat="false" ht="15" hidden="false" customHeight="false" outlineLevel="0" collapsed="false">
      <c r="A30" s="33"/>
      <c r="B30" s="34"/>
      <c r="C30" s="35"/>
    </row>
    <row r="31" customFormat="false" ht="15" hidden="false" customHeight="false" outlineLevel="0" collapsed="false">
      <c r="A31" s="33" t="n">
        <v>12</v>
      </c>
      <c r="B31" s="34" t="s">
        <v>64</v>
      </c>
      <c r="C31" s="35" t="n">
        <v>12031.03</v>
      </c>
    </row>
    <row r="32" customFormat="false" ht="15" hidden="false" customHeight="false" outlineLevel="0" collapsed="false">
      <c r="A32" s="33"/>
      <c r="B32" s="34"/>
      <c r="C32" s="35"/>
    </row>
    <row r="33" customFormat="false" ht="15" hidden="false" customHeight="false" outlineLevel="0" collapsed="false">
      <c r="A33" s="33" t="n">
        <v>13</v>
      </c>
      <c r="B33" s="34" t="s">
        <v>65</v>
      </c>
      <c r="C33" s="35" t="n">
        <f aca="false">45849.56+9065.83</f>
        <v>54915.39</v>
      </c>
    </row>
    <row r="34" customFormat="false" ht="15" hidden="false" customHeight="false" outlineLevel="0" collapsed="false">
      <c r="A34" s="33"/>
      <c r="B34" s="34"/>
      <c r="C34" s="35"/>
    </row>
    <row r="35" customFormat="false" ht="15" hidden="false" customHeight="false" outlineLevel="0" collapsed="false">
      <c r="A35" s="33" t="n">
        <v>14</v>
      </c>
      <c r="B35" s="34" t="s">
        <v>66</v>
      </c>
      <c r="C35" s="35" t="n">
        <f aca="false">35341.59+3225333.35</f>
        <v>3260674.94</v>
      </c>
    </row>
    <row r="36" customFormat="false" ht="15" hidden="false" customHeight="false" outlineLevel="0" collapsed="false">
      <c r="A36" s="33"/>
      <c r="B36" s="34"/>
      <c r="C36" s="35"/>
    </row>
    <row r="37" customFormat="false" ht="15" hidden="false" customHeight="false" outlineLevel="0" collapsed="false">
      <c r="A37" s="33" t="n">
        <v>15</v>
      </c>
      <c r="B37" s="34" t="s">
        <v>67</v>
      </c>
      <c r="C37" s="35"/>
    </row>
    <row r="38" customFormat="false" ht="15" hidden="false" customHeight="false" outlineLevel="0" collapsed="false">
      <c r="A38" s="33"/>
      <c r="B38" s="34" t="s">
        <v>68</v>
      </c>
      <c r="C38" s="35" t="n">
        <v>1209633.7</v>
      </c>
    </row>
    <row r="39" customFormat="false" ht="15" hidden="false" customHeight="false" outlineLevel="0" collapsed="false">
      <c r="A39" s="36"/>
      <c r="B39" s="37"/>
      <c r="C39" s="38"/>
    </row>
    <row r="40" customFormat="false" ht="15" hidden="false" customHeight="false" outlineLevel="0" collapsed="false">
      <c r="A40" s="39" t="s">
        <v>69</v>
      </c>
      <c r="B40" s="40"/>
      <c r="C40" s="41" t="n">
        <f aca="false">SUM(C8:C38)</f>
        <v>5331714.04</v>
      </c>
    </row>
  </sheetData>
  <mergeCells count="1">
    <mergeCell ref="A4:C4"/>
  </mergeCells>
  <printOptions headings="false" gridLines="false" gridLinesSet="true" horizontalCentered="true" verticalCentered="false"/>
  <pageMargins left="0.747916666666667" right="0.747916666666667" top="1.20972222222222" bottom="0.984027777777778" header="0.511805555555555" footer="0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&amp;LC:Mis documentos/Ejecución Enero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LibreOffice/4.3.7.2$Linux_X86_64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2012-06-15T17:46:05Z</dcterms:created>
  <dc:language>es-SV</dc:language>
  <cp:lastPrinted>2016-02-25T16:38:23Z</cp:lastPrinted>
  <dcterms:modified xsi:type="dcterms:W3CDTF">2016-02-26T14:59:06Z</dcterms:modified>
  <cp:revision>1</cp:revision>
</cp:coreProperties>
</file>