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Ejecución 02 2018" sheetId="2" r:id="rId1"/>
  </sheets>
  <calcPr calcId="144525"/>
</workbook>
</file>

<file path=xl/calcChain.xml><?xml version="1.0" encoding="utf-8"?>
<calcChain xmlns="http://schemas.openxmlformats.org/spreadsheetml/2006/main">
  <c r="H45" i="2" l="1"/>
  <c r="H44" i="2"/>
  <c r="H43" i="2"/>
  <c r="H42" i="2"/>
  <c r="H41" i="2"/>
  <c r="G40" i="2"/>
  <c r="F40" i="2"/>
  <c r="H39" i="2"/>
  <c r="H38" i="2"/>
  <c r="H37" i="2"/>
  <c r="H36" i="2"/>
  <c r="G35" i="2"/>
  <c r="F35" i="2"/>
  <c r="G34" i="2"/>
  <c r="F34" i="2"/>
  <c r="D34" i="2"/>
  <c r="H29" i="2"/>
  <c r="H28" i="2"/>
  <c r="H27" i="2"/>
  <c r="H26" i="2"/>
  <c r="H25" i="2"/>
  <c r="H24" i="2"/>
  <c r="G23" i="2"/>
  <c r="F23" i="2"/>
  <c r="H22" i="2"/>
  <c r="H21" i="2"/>
  <c r="H20" i="2"/>
  <c r="H19" i="2"/>
  <c r="H18" i="2"/>
  <c r="H17" i="2"/>
  <c r="H16" i="2"/>
  <c r="H15" i="2"/>
  <c r="H14" i="2"/>
  <c r="G13" i="2"/>
  <c r="F13" i="2"/>
  <c r="H12" i="2"/>
  <c r="H11" i="2"/>
  <c r="H10" i="2"/>
  <c r="H9" i="2"/>
  <c r="G8" i="2"/>
  <c r="F8" i="2"/>
  <c r="H23" i="2" l="1"/>
  <c r="H13" i="2"/>
  <c r="G30" i="2"/>
  <c r="H40" i="2"/>
  <c r="G46" i="2"/>
  <c r="H35" i="2"/>
  <c r="F30" i="2"/>
  <c r="H8" i="2"/>
  <c r="F46" i="2"/>
  <c r="H30" i="2" l="1"/>
  <c r="H46" i="2"/>
</calcChain>
</file>

<file path=xl/sharedStrings.xml><?xml version="1.0" encoding="utf-8"?>
<sst xmlns="http://schemas.openxmlformats.org/spreadsheetml/2006/main" count="60" uniqueCount="48">
  <si>
    <t>Fondo de Saneamiento y Fortalecimiento Financiero (FOSAFFI)</t>
  </si>
  <si>
    <t>1. Presupuesto de Funcionamiento:</t>
  </si>
  <si>
    <t>No.</t>
  </si>
  <si>
    <t>Rubros del Presupuesto</t>
  </si>
  <si>
    <t>Partidas del presupuesto</t>
  </si>
  <si>
    <t>No ejecutado</t>
  </si>
  <si>
    <t>I</t>
  </si>
  <si>
    <t>Recursos propios</t>
  </si>
  <si>
    <t>Funcionamiento Edificios y Equipos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</si>
  <si>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</si>
  <si>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</si>
  <si>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</si>
  <si>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</si>
  <si>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</si>
  <si>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</si>
  <si>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</si>
  <si>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</si>
  <si>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</si>
  <si>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Comerc.</t>
  </si>
  <si>
    <t>Comisiones a Corredores de Bienes Raíces</t>
  </si>
  <si>
    <t>III</t>
  </si>
  <si>
    <t>Gestión de Recuperación de Cartera</t>
  </si>
  <si>
    <t>Comisiones a Gestores de Cobro Externo</t>
  </si>
  <si>
    <t>Pago de Impuestos y Derechos de Registro</t>
  </si>
  <si>
    <t>Gastos por Consulta Registral CNR</t>
  </si>
  <si>
    <t>IV</t>
  </si>
  <si>
    <t>Inversión en Activos Permanentes</t>
  </si>
  <si>
    <t>Total Presupuesto de Funcionamiento</t>
  </si>
  <si>
    <t>2. Presupuesto de Erogaciones:</t>
  </si>
  <si>
    <t>Variación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</si>
  <si>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</si>
  <si>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</si>
  <si>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</si>
  <si>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</si>
  <si>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</si>
  <si>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</si>
  <si>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t>Servicio de Vigilancia y Otros Servicios (garantías)</t>
  </si>
  <si>
    <t>Total Presupuesto de Erogaciones</t>
  </si>
  <si>
    <t>Presupuesto año 2018</t>
  </si>
  <si>
    <t>Gastos por Servicio de Consultoría</t>
  </si>
  <si>
    <r>
      <t xml:space="preserve">Fuente de recursos </t>
    </r>
    <r>
      <rPr>
        <b/>
        <sz val="18"/>
        <color indexed="8"/>
        <rFont val="Calibri"/>
        <family val="2"/>
        <scheme val="minor"/>
      </rPr>
      <t>(*)</t>
    </r>
  </si>
  <si>
    <r>
      <t>Personal</t>
    </r>
    <r>
      <rPr>
        <b/>
        <sz val="16"/>
        <color indexed="8"/>
        <rFont val="Calibri"/>
        <family val="2"/>
        <scheme val="minor"/>
      </rPr>
      <t xml:space="preserve"> </t>
    </r>
  </si>
  <si>
    <r>
      <t>Suministros y Servicios</t>
    </r>
    <r>
      <rPr>
        <b/>
        <sz val="16"/>
        <color indexed="8"/>
        <rFont val="Calibri"/>
        <family val="2"/>
        <scheme val="minor"/>
      </rPr>
      <t xml:space="preserve"> </t>
    </r>
  </si>
  <si>
    <r>
      <t>Costas Procesales</t>
    </r>
    <r>
      <rPr>
        <b/>
        <sz val="16"/>
        <color indexed="8"/>
        <rFont val="Calibri"/>
        <family val="2"/>
        <scheme val="minor"/>
      </rPr>
      <t xml:space="preserve"> </t>
    </r>
  </si>
  <si>
    <r>
      <rPr>
        <sz val="16"/>
        <color indexed="8"/>
        <rFont val="Calibri"/>
        <family val="2"/>
        <scheme val="minor"/>
      </rPr>
      <t xml:space="preserve">(*)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  </r>
  </si>
  <si>
    <t xml:space="preserve">Informe de Ejecución Presupuestaria al mes de junio de 2018                                                     </t>
  </si>
  <si>
    <t>Ejecutado a junio 2018</t>
  </si>
  <si>
    <t xml:space="preserve">Gastos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</si>
</sst>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4" fontId="8" fillId="2" borderId="6" xfId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44" fontId="4" fillId="2" borderId="0" xfId="1" applyFont="1" applyFill="1" applyBorder="1"/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44" fontId="8" fillId="2" borderId="20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44" fontId="4" fillId="2" borderId="10" xfId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44" fontId="4" fillId="2" borderId="16" xfId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44" fontId="4" fillId="2" borderId="27" xfId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44" fontId="8" fillId="2" borderId="2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justify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5275"/>
          <a:ext cx="0" cy="54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283029</xdr:colOff>
      <xdr:row>1</xdr:row>
      <xdr:rowOff>40821</xdr:rowOff>
    </xdr:from>
    <xdr:to>
      <xdr:col>2</xdr:col>
      <xdr:colOff>2386853</xdr:colOff>
      <xdr:row>3</xdr:row>
      <xdr:rowOff>283431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970" y="309762"/>
          <a:ext cx="2697736" cy="914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topLeftCell="A13" zoomScale="85" zoomScaleNormal="85" workbookViewId="0">
      <selection activeCell="C9" sqref="C9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28515625" style="1" bestFit="1" customWidth="1"/>
    <col min="5" max="5" width="64.140625" style="1" customWidth="1"/>
    <col min="6" max="6" width="25.7109375" style="1" customWidth="1"/>
    <col min="7" max="7" width="20.5703125" style="1" bestFit="1" customWidth="1"/>
    <col min="8" max="8" width="23.2851562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68" t="s">
        <v>0</v>
      </c>
      <c r="D3" s="68"/>
      <c r="E3" s="68"/>
      <c r="F3" s="68"/>
      <c r="G3" s="68"/>
      <c r="H3" s="68"/>
    </row>
    <row r="4" spans="2:13" ht="31.5" x14ac:dyDescent="0.35">
      <c r="B4" s="69" t="s">
        <v>45</v>
      </c>
      <c r="C4" s="69"/>
      <c r="D4" s="69"/>
      <c r="E4" s="69"/>
      <c r="F4" s="69"/>
      <c r="G4" s="69"/>
      <c r="H4" s="69"/>
    </row>
    <row r="5" spans="2:13" ht="41.25" customHeight="1" x14ac:dyDescent="0.35">
      <c r="B5" s="24" t="s">
        <v>1</v>
      </c>
      <c r="C5" s="25"/>
      <c r="D5" s="25"/>
      <c r="E5" s="26"/>
      <c r="F5" s="27"/>
      <c r="G5" s="22"/>
      <c r="H5" s="22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40</v>
      </c>
      <c r="E7" s="5" t="s">
        <v>4</v>
      </c>
      <c r="F7" s="6" t="s">
        <v>38</v>
      </c>
      <c r="G7" s="6" t="s">
        <v>46</v>
      </c>
      <c r="H7" s="6" t="s">
        <v>5</v>
      </c>
    </row>
    <row r="8" spans="2:13" ht="36" customHeight="1" x14ac:dyDescent="0.35">
      <c r="B8" s="20" t="s">
        <v>6</v>
      </c>
      <c r="C8" s="7" t="s">
        <v>47</v>
      </c>
      <c r="D8" s="8" t="s">
        <v>7</v>
      </c>
      <c r="E8" s="30"/>
      <c r="F8" s="9">
        <f>SUM(F9:F12)</f>
        <v>1962153</v>
      </c>
      <c r="G8" s="9">
        <f>SUM(G9:G12)</f>
        <v>924220.33000000007</v>
      </c>
      <c r="H8" s="9">
        <f>SUM(H9:H12)</f>
        <v>1037932.6699999999</v>
      </c>
    </row>
    <row r="9" spans="2:13" x14ac:dyDescent="0.35">
      <c r="B9" s="31"/>
      <c r="C9" s="10"/>
      <c r="D9" s="11"/>
      <c r="E9" s="32" t="s">
        <v>41</v>
      </c>
      <c r="F9" s="33">
        <v>1638295</v>
      </c>
      <c r="G9" s="33">
        <v>776719.13</v>
      </c>
      <c r="H9" s="33">
        <f>+F9-G9</f>
        <v>861575.87</v>
      </c>
      <c r="K9" s="12"/>
      <c r="L9" s="12"/>
      <c r="M9" s="12"/>
    </row>
    <row r="10" spans="2:13" x14ac:dyDescent="0.35">
      <c r="B10" s="34"/>
      <c r="C10" s="35"/>
      <c r="D10" s="36"/>
      <c r="E10" s="32" t="s">
        <v>42</v>
      </c>
      <c r="F10" s="33">
        <v>100273</v>
      </c>
      <c r="G10" s="33">
        <v>37178.870000000003</v>
      </c>
      <c r="H10" s="33">
        <f t="shared" ref="H10:H30" si="0">+F10-G10</f>
        <v>63094.13</v>
      </c>
      <c r="K10" s="12"/>
      <c r="L10" s="12"/>
      <c r="M10" s="12"/>
    </row>
    <row r="11" spans="2:13" x14ac:dyDescent="0.35">
      <c r="B11" s="34"/>
      <c r="C11" s="35"/>
      <c r="D11" s="36"/>
      <c r="E11" s="32" t="s">
        <v>8</v>
      </c>
      <c r="F11" s="33">
        <v>212024</v>
      </c>
      <c r="G11" s="33">
        <v>105060.92</v>
      </c>
      <c r="H11" s="33">
        <f t="shared" si="0"/>
        <v>106963.08</v>
      </c>
      <c r="K11" s="12"/>
      <c r="L11" s="12"/>
      <c r="M11" s="12"/>
    </row>
    <row r="12" spans="2:13" x14ac:dyDescent="0.35">
      <c r="B12" s="37"/>
      <c r="C12" s="38"/>
      <c r="D12" s="39"/>
      <c r="E12" s="40" t="s">
        <v>9</v>
      </c>
      <c r="F12" s="41">
        <v>11561</v>
      </c>
      <c r="G12" s="41">
        <v>5261.41</v>
      </c>
      <c r="H12" s="41">
        <f t="shared" si="0"/>
        <v>6299.59</v>
      </c>
      <c r="K12" s="12"/>
      <c r="L12" s="12"/>
      <c r="M12" s="12"/>
    </row>
    <row r="13" spans="2:13" ht="51" customHeight="1" x14ac:dyDescent="0.35">
      <c r="B13" s="13" t="s">
        <v>10</v>
      </c>
      <c r="C13" s="14" t="s">
        <v>11</v>
      </c>
      <c r="D13" s="15" t="s">
        <v>7</v>
      </c>
      <c r="E13" s="42"/>
      <c r="F13" s="17">
        <f>SUM(F14:F22)</f>
        <v>155915</v>
      </c>
      <c r="G13" s="17">
        <f>SUM(G14:G22)</f>
        <v>53964.31</v>
      </c>
      <c r="H13" s="17">
        <f t="shared" si="0"/>
        <v>101950.69</v>
      </c>
      <c r="K13" s="12"/>
      <c r="L13" s="12"/>
      <c r="M13" s="12"/>
    </row>
    <row r="14" spans="2:13" x14ac:dyDescent="0.35">
      <c r="B14" s="34"/>
      <c r="C14" s="35"/>
      <c r="D14" s="36"/>
      <c r="E14" s="32" t="s">
        <v>12</v>
      </c>
      <c r="F14" s="33">
        <v>9010</v>
      </c>
      <c r="G14" s="33">
        <v>2860.18</v>
      </c>
      <c r="H14" s="33">
        <f t="shared" si="0"/>
        <v>6149.82</v>
      </c>
      <c r="K14" s="12"/>
      <c r="L14" s="12"/>
      <c r="M14" s="12"/>
    </row>
    <row r="15" spans="2:13" x14ac:dyDescent="0.35">
      <c r="B15" s="34"/>
      <c r="C15" s="35"/>
      <c r="D15" s="36"/>
      <c r="E15" s="32" t="s">
        <v>13</v>
      </c>
      <c r="F15" s="33">
        <v>14000</v>
      </c>
      <c r="G15" s="33">
        <v>804.9</v>
      </c>
      <c r="H15" s="33">
        <f t="shared" si="0"/>
        <v>13195.1</v>
      </c>
      <c r="K15" s="12"/>
      <c r="L15" s="12"/>
      <c r="M15" s="12"/>
    </row>
    <row r="16" spans="2:13" x14ac:dyDescent="0.35">
      <c r="B16" s="34"/>
      <c r="C16" s="35"/>
      <c r="D16" s="36"/>
      <c r="E16" s="32" t="s">
        <v>14</v>
      </c>
      <c r="F16" s="33">
        <v>5962</v>
      </c>
      <c r="G16" s="33">
        <v>1914.6</v>
      </c>
      <c r="H16" s="33">
        <f t="shared" si="0"/>
        <v>4047.4</v>
      </c>
    </row>
    <row r="17" spans="2:8" x14ac:dyDescent="0.35">
      <c r="B17" s="34"/>
      <c r="C17" s="35"/>
      <c r="D17" s="36"/>
      <c r="E17" s="32" t="s">
        <v>15</v>
      </c>
      <c r="F17" s="33">
        <v>82443</v>
      </c>
      <c r="G17" s="33">
        <v>37522.080000000002</v>
      </c>
      <c r="H17" s="33">
        <f t="shared" si="0"/>
        <v>44920.92</v>
      </c>
    </row>
    <row r="18" spans="2:8" x14ac:dyDescent="0.35">
      <c r="B18" s="34"/>
      <c r="C18" s="35"/>
      <c r="D18" s="36"/>
      <c r="E18" s="32" t="s">
        <v>16</v>
      </c>
      <c r="F18" s="33">
        <v>14000</v>
      </c>
      <c r="G18" s="33">
        <v>6746.64</v>
      </c>
      <c r="H18" s="33">
        <f t="shared" si="0"/>
        <v>7253.36</v>
      </c>
    </row>
    <row r="19" spans="2:8" x14ac:dyDescent="0.35">
      <c r="B19" s="34"/>
      <c r="C19" s="35"/>
      <c r="D19" s="36"/>
      <c r="E19" s="32" t="s">
        <v>17</v>
      </c>
      <c r="F19" s="33">
        <v>5000</v>
      </c>
      <c r="G19" s="33">
        <v>206.64</v>
      </c>
      <c r="H19" s="33">
        <f t="shared" si="0"/>
        <v>4793.3599999999997</v>
      </c>
    </row>
    <row r="20" spans="2:8" x14ac:dyDescent="0.35">
      <c r="B20" s="34"/>
      <c r="C20" s="35"/>
      <c r="D20" s="36"/>
      <c r="E20" s="32" t="s">
        <v>18</v>
      </c>
      <c r="F20" s="33">
        <v>14500</v>
      </c>
      <c r="G20" s="33">
        <v>3909.27</v>
      </c>
      <c r="H20" s="33">
        <f t="shared" si="0"/>
        <v>10590.73</v>
      </c>
    </row>
    <row r="21" spans="2:8" x14ac:dyDescent="0.35">
      <c r="B21" s="34"/>
      <c r="C21" s="35"/>
      <c r="D21" s="36"/>
      <c r="E21" s="32"/>
      <c r="F21" s="33"/>
      <c r="G21" s="33"/>
      <c r="H21" s="33">
        <f t="shared" si="0"/>
        <v>0</v>
      </c>
    </row>
    <row r="22" spans="2:8" x14ac:dyDescent="0.35">
      <c r="B22" s="37"/>
      <c r="C22" s="38"/>
      <c r="D22" s="39"/>
      <c r="E22" s="40" t="s">
        <v>19</v>
      </c>
      <c r="F22" s="41">
        <v>11000</v>
      </c>
      <c r="G22" s="41">
        <v>0</v>
      </c>
      <c r="H22" s="41">
        <f t="shared" si="0"/>
        <v>11000</v>
      </c>
    </row>
    <row r="23" spans="2:8" ht="48" customHeight="1" x14ac:dyDescent="0.35">
      <c r="B23" s="13" t="s">
        <v>20</v>
      </c>
      <c r="C23" s="14" t="s">
        <v>21</v>
      </c>
      <c r="D23" s="15" t="s">
        <v>7</v>
      </c>
      <c r="E23" s="43"/>
      <c r="F23" s="17">
        <f>SUM(F24:F27)</f>
        <v>35003</v>
      </c>
      <c r="G23" s="17">
        <f>SUM(G24:G27)</f>
        <v>12926.03</v>
      </c>
      <c r="H23" s="17">
        <f t="shared" si="0"/>
        <v>22076.97</v>
      </c>
    </row>
    <row r="24" spans="2:8" x14ac:dyDescent="0.35">
      <c r="B24" s="34"/>
      <c r="C24" s="44"/>
      <c r="D24" s="45"/>
      <c r="E24" s="46" t="s">
        <v>22</v>
      </c>
      <c r="F24" s="33">
        <v>4000</v>
      </c>
      <c r="G24" s="33">
        <v>776.74</v>
      </c>
      <c r="H24" s="33">
        <f t="shared" si="0"/>
        <v>3223.26</v>
      </c>
    </row>
    <row r="25" spans="2:8" x14ac:dyDescent="0.35">
      <c r="B25" s="34"/>
      <c r="C25" s="44"/>
      <c r="D25" s="45"/>
      <c r="E25" s="46" t="s">
        <v>39</v>
      </c>
      <c r="F25" s="33">
        <v>3500</v>
      </c>
      <c r="G25" s="33">
        <v>0</v>
      </c>
      <c r="H25" s="33">
        <f t="shared" si="0"/>
        <v>3500</v>
      </c>
    </row>
    <row r="26" spans="2:8" x14ac:dyDescent="0.35">
      <c r="B26" s="34"/>
      <c r="C26" s="44"/>
      <c r="D26" s="45"/>
      <c r="E26" s="46" t="s">
        <v>23</v>
      </c>
      <c r="F26" s="33">
        <v>23903</v>
      </c>
      <c r="G26" s="33">
        <v>10349.290000000001</v>
      </c>
      <c r="H26" s="33">
        <f t="shared" si="0"/>
        <v>13553.71</v>
      </c>
    </row>
    <row r="27" spans="2:8" x14ac:dyDescent="0.35">
      <c r="B27" s="37"/>
      <c r="C27" s="47"/>
      <c r="D27" s="48"/>
      <c r="E27" s="49" t="s">
        <v>24</v>
      </c>
      <c r="F27" s="41">
        <v>3600</v>
      </c>
      <c r="G27" s="41">
        <v>1800</v>
      </c>
      <c r="H27" s="41">
        <f t="shared" si="0"/>
        <v>1800</v>
      </c>
    </row>
    <row r="28" spans="2:8" ht="42" x14ac:dyDescent="0.35">
      <c r="B28" s="13" t="s">
        <v>25</v>
      </c>
      <c r="C28" s="14" t="s">
        <v>26</v>
      </c>
      <c r="D28" s="15" t="s">
        <v>7</v>
      </c>
      <c r="E28" s="16" t="s">
        <v>26</v>
      </c>
      <c r="F28" s="17">
        <v>19450</v>
      </c>
      <c r="G28" s="17">
        <v>2301.0300000000002</v>
      </c>
      <c r="H28" s="17">
        <f t="shared" si="0"/>
        <v>17148.97</v>
      </c>
    </row>
    <row r="29" spans="2:8" ht="21.75" thickBot="1" x14ac:dyDescent="0.4">
      <c r="B29" s="37"/>
      <c r="C29" s="50"/>
      <c r="D29" s="51"/>
      <c r="E29" s="52"/>
      <c r="F29" s="53"/>
      <c r="G29" s="53"/>
      <c r="H29" s="53">
        <f t="shared" si="0"/>
        <v>0</v>
      </c>
    </row>
    <row r="30" spans="2:8" ht="31.5" customHeight="1" thickBot="1" x14ac:dyDescent="0.4">
      <c r="B30" s="54"/>
      <c r="C30" s="70" t="s">
        <v>27</v>
      </c>
      <c r="D30" s="71"/>
      <c r="E30" s="72"/>
      <c r="F30" s="55">
        <f>+F28+F23+F13+F8</f>
        <v>2172521</v>
      </c>
      <c r="G30" s="55">
        <f>+G28+G23+G13+G8</f>
        <v>993411.70000000007</v>
      </c>
      <c r="H30" s="55">
        <f t="shared" si="0"/>
        <v>1179109.2999999998</v>
      </c>
    </row>
    <row r="31" spans="2:8" x14ac:dyDescent="0.35">
      <c r="B31" s="22"/>
      <c r="C31" s="56"/>
      <c r="D31" s="56"/>
      <c r="E31" s="22"/>
      <c r="F31" s="57"/>
      <c r="G31" s="22"/>
      <c r="H31" s="22"/>
    </row>
    <row r="32" spans="2:8" ht="29.25" customHeight="1" x14ac:dyDescent="0.35">
      <c r="B32" s="24" t="s">
        <v>28</v>
      </c>
      <c r="C32" s="58"/>
      <c r="D32" s="58"/>
      <c r="E32" s="58"/>
      <c r="F32" s="58"/>
      <c r="G32" s="22"/>
      <c r="H32" s="22"/>
    </row>
    <row r="33" spans="2:8" ht="15.75" customHeight="1" thickBot="1" x14ac:dyDescent="0.4">
      <c r="B33" s="22"/>
      <c r="C33" s="18"/>
      <c r="D33" s="18"/>
      <c r="E33" s="18"/>
      <c r="F33" s="29"/>
      <c r="G33" s="22"/>
      <c r="H33" s="22"/>
    </row>
    <row r="34" spans="2:8" ht="42.75" thickBot="1" x14ac:dyDescent="0.4">
      <c r="B34" s="59"/>
      <c r="C34" s="19" t="s">
        <v>3</v>
      </c>
      <c r="D34" s="4" t="str">
        <f>D7</f>
        <v>Fuente de recursos (*)</v>
      </c>
      <c r="E34" s="4" t="s">
        <v>4</v>
      </c>
      <c r="F34" s="6" t="str">
        <f>F7</f>
        <v>Presupuesto año 2018</v>
      </c>
      <c r="G34" s="6" t="str">
        <f>G7</f>
        <v>Ejecutado a junio 2018</v>
      </c>
      <c r="H34" s="6" t="s">
        <v>29</v>
      </c>
    </row>
    <row r="35" spans="2:8" ht="42" x14ac:dyDescent="0.35">
      <c r="B35" s="20" t="s">
        <v>30</v>
      </c>
      <c r="C35" s="60" t="s">
        <v>31</v>
      </c>
      <c r="D35" s="21" t="s">
        <v>7</v>
      </c>
      <c r="E35" s="61"/>
      <c r="F35" s="9">
        <f>SUM(F36:F39)</f>
        <v>98551</v>
      </c>
      <c r="G35" s="9">
        <f>SUM(G36:G39)</f>
        <v>7253.8</v>
      </c>
      <c r="H35" s="9">
        <f>SUM(H36:H39)</f>
        <v>91297.2</v>
      </c>
    </row>
    <row r="36" spans="2:8" ht="21.75" customHeight="1" x14ac:dyDescent="0.35">
      <c r="B36" s="34"/>
      <c r="C36" s="62"/>
      <c r="D36" s="36"/>
      <c r="E36" s="63" t="s">
        <v>32</v>
      </c>
      <c r="F36" s="33">
        <v>35000</v>
      </c>
      <c r="G36" s="33">
        <v>3489.83</v>
      </c>
      <c r="H36" s="33">
        <f>+F36-G36</f>
        <v>31510.17</v>
      </c>
    </row>
    <row r="37" spans="2:8" x14ac:dyDescent="0.35">
      <c r="B37" s="34"/>
      <c r="C37" s="22"/>
      <c r="D37" s="63"/>
      <c r="E37" s="63" t="s">
        <v>17</v>
      </c>
      <c r="F37" s="33">
        <v>16051</v>
      </c>
      <c r="G37" s="33">
        <v>3578.78</v>
      </c>
      <c r="H37" s="33">
        <f t="shared" ref="H37:H46" si="1">+F37-G37</f>
        <v>12472.22</v>
      </c>
    </row>
    <row r="38" spans="2:8" x14ac:dyDescent="0.35">
      <c r="B38" s="34"/>
      <c r="C38" s="22"/>
      <c r="D38" s="63"/>
      <c r="E38" s="63" t="s">
        <v>18</v>
      </c>
      <c r="F38" s="33">
        <v>45000</v>
      </c>
      <c r="G38" s="33">
        <v>185.19</v>
      </c>
      <c r="H38" s="33">
        <f t="shared" si="1"/>
        <v>44814.81</v>
      </c>
    </row>
    <row r="39" spans="2:8" x14ac:dyDescent="0.35">
      <c r="B39" s="34"/>
      <c r="C39" s="62"/>
      <c r="D39" s="36"/>
      <c r="E39" s="63" t="s">
        <v>33</v>
      </c>
      <c r="F39" s="33">
        <v>2500</v>
      </c>
      <c r="G39" s="33">
        <v>0</v>
      </c>
      <c r="H39" s="33">
        <f t="shared" si="1"/>
        <v>2500</v>
      </c>
    </row>
    <row r="40" spans="2:8" ht="41.25" customHeight="1" x14ac:dyDescent="0.35">
      <c r="B40" s="13" t="s">
        <v>34</v>
      </c>
      <c r="C40" s="14" t="s">
        <v>21</v>
      </c>
      <c r="D40" s="15" t="s">
        <v>7</v>
      </c>
      <c r="E40" s="64"/>
      <c r="F40" s="17">
        <f>SUM(F41:F44)</f>
        <v>255364</v>
      </c>
      <c r="G40" s="17">
        <f>SUM(G41:G44)</f>
        <v>82981.56</v>
      </c>
      <c r="H40" s="17">
        <f t="shared" si="1"/>
        <v>172382.44</v>
      </c>
    </row>
    <row r="41" spans="2:8" ht="26.25" customHeight="1" x14ac:dyDescent="0.35">
      <c r="B41" s="34"/>
      <c r="C41" s="62"/>
      <c r="D41" s="36"/>
      <c r="E41" s="63" t="s">
        <v>33</v>
      </c>
      <c r="F41" s="33">
        <v>2500</v>
      </c>
      <c r="G41" s="33">
        <v>0</v>
      </c>
      <c r="H41" s="33">
        <f t="shared" si="1"/>
        <v>2500</v>
      </c>
    </row>
    <row r="42" spans="2:8" x14ac:dyDescent="0.35">
      <c r="B42" s="34"/>
      <c r="C42" s="22"/>
      <c r="D42" s="63"/>
      <c r="E42" s="63" t="s">
        <v>35</v>
      </c>
      <c r="F42" s="33">
        <v>50608</v>
      </c>
      <c r="G42" s="33">
        <v>21117.4</v>
      </c>
      <c r="H42" s="33">
        <f t="shared" si="1"/>
        <v>29490.6</v>
      </c>
    </row>
    <row r="43" spans="2:8" x14ac:dyDescent="0.35">
      <c r="B43" s="34"/>
      <c r="C43" s="22"/>
      <c r="D43" s="63"/>
      <c r="E43" s="63" t="s">
        <v>43</v>
      </c>
      <c r="F43" s="33">
        <v>150000</v>
      </c>
      <c r="G43" s="33">
        <v>37932.89</v>
      </c>
      <c r="H43" s="33">
        <f t="shared" si="1"/>
        <v>112067.11</v>
      </c>
    </row>
    <row r="44" spans="2:8" x14ac:dyDescent="0.35">
      <c r="B44" s="34"/>
      <c r="C44" s="22"/>
      <c r="D44" s="63"/>
      <c r="E44" s="45" t="s">
        <v>36</v>
      </c>
      <c r="F44" s="33">
        <v>52256</v>
      </c>
      <c r="G44" s="33">
        <v>23931.27</v>
      </c>
      <c r="H44" s="33">
        <f t="shared" si="1"/>
        <v>28324.73</v>
      </c>
    </row>
    <row r="45" spans="2:8" ht="21.75" thickBot="1" x14ac:dyDescent="0.4">
      <c r="B45" s="54"/>
      <c r="C45" s="65"/>
      <c r="D45" s="63"/>
      <c r="E45" s="63"/>
      <c r="F45" s="33"/>
      <c r="G45" s="33"/>
      <c r="H45" s="33">
        <f t="shared" si="1"/>
        <v>0</v>
      </c>
    </row>
    <row r="46" spans="2:8" ht="21.75" thickBot="1" x14ac:dyDescent="0.4">
      <c r="B46" s="66"/>
      <c r="C46" s="70" t="s">
        <v>37</v>
      </c>
      <c r="D46" s="71"/>
      <c r="E46" s="72"/>
      <c r="F46" s="55">
        <f>+F40+F35</f>
        <v>353915</v>
      </c>
      <c r="G46" s="55">
        <f>+G40+G35</f>
        <v>90235.36</v>
      </c>
      <c r="H46" s="55">
        <f t="shared" si="1"/>
        <v>263679.64</v>
      </c>
    </row>
    <row r="47" spans="2:8" ht="107.25" customHeight="1" x14ac:dyDescent="0.35">
      <c r="B47" s="73" t="s">
        <v>44</v>
      </c>
      <c r="C47" s="73"/>
      <c r="D47" s="73"/>
      <c r="E47" s="73"/>
      <c r="F47" s="73"/>
      <c r="G47" s="73"/>
      <c r="H47" s="73"/>
    </row>
    <row r="48" spans="2:8" ht="16.5" customHeight="1" x14ac:dyDescent="0.35"/>
    <row r="49" spans="2:8" ht="99" customHeight="1" x14ac:dyDescent="0.35">
      <c r="B49" s="67"/>
      <c r="C49" s="67"/>
      <c r="D49" s="67"/>
      <c r="E49" s="67"/>
      <c r="F49" s="67"/>
      <c r="G49" s="67"/>
      <c r="H49" s="67"/>
    </row>
    <row r="52" spans="2:8" ht="57.75" customHeight="1" x14ac:dyDescent="0.35">
      <c r="B52" s="67"/>
      <c r="C52" s="67"/>
      <c r="D52" s="67"/>
      <c r="E52" s="67"/>
      <c r="F52" s="67"/>
      <c r="G52" s="67"/>
      <c r="H52" s="67"/>
    </row>
    <row r="54" spans="2:8" ht="174" customHeight="1" x14ac:dyDescent="0.35">
      <c r="D54" s="67"/>
      <c r="E54" s="67"/>
      <c r="F54" s="67"/>
      <c r="G54" s="67"/>
    </row>
  </sheetData>
  <mergeCells count="8">
    <mergeCell ref="B52:H52"/>
    <mergeCell ref="D54:G54"/>
    <mergeCell ref="C3:H3"/>
    <mergeCell ref="B4:H4"/>
    <mergeCell ref="C30:E30"/>
    <mergeCell ref="C46:E46"/>
    <mergeCell ref="B47:H47"/>
    <mergeCell ref="B49:H49"/>
  </mergeCells>
  <pageMargins left="0.39370078740157483" right="0" top="0.74803149606299213" bottom="0.74803149606299213" header="0.31496062992125984" footer="0.31496062992125984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02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cp:lastPrinted>2018-07-24T22:27:28Z</cp:lastPrinted>
  <dcterms:created xsi:type="dcterms:W3CDTF">2018-01-26T15:23:45Z</dcterms:created>
  <dcterms:modified xsi:type="dcterms:W3CDTF">2018-07-24T22:34:51Z</dcterms:modified>
</cp:coreProperties>
</file>