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ISTADO\"/>
    </mc:Choice>
  </mc:AlternateContent>
  <bookViews>
    <workbookView xWindow="-15" yWindow="-15" windowWidth="10260" windowHeight="8265" tabRatio="503" firstSheet="4" activeTab="5"/>
  </bookViews>
  <sheets>
    <sheet name="ANDRES BELLO" sheetId="1" state="hidden" r:id="rId1"/>
    <sheet name="UMA" sheetId="2" state="hidden" r:id="rId2"/>
    <sheet name="ASPIRANTES UNAB" sheetId="12" state="hidden" r:id="rId3"/>
    <sheet name="ASPIRANTES UMA" sheetId="11" state="hidden" r:id="rId4"/>
    <sheet name="TOTAL UNAB" sheetId="13" r:id="rId5"/>
    <sheet name="TOTAL UMA" sheetId="14" r:id="rId6"/>
    <sheet name="OTRAS UNIVERSIDADES" sheetId="5" r:id="rId7"/>
    <sheet name="TOTAL UNAB (2)" sheetId="16" r:id="rId8"/>
    <sheet name="SOLO TRANSPORTE" sheetId="10" state="hidden" r:id="rId9"/>
    <sheet name="TODOS" sheetId="15" state="hidden" r:id="rId10"/>
  </sheets>
  <definedNames>
    <definedName name="_xlnm._FilterDatabase" localSheetId="0" hidden="1">'ANDRES BELLO'!$A$2:$K$2</definedName>
    <definedName name="_xlnm._FilterDatabase" localSheetId="3" hidden="1">'ASPIRANTES UMA'!$A$2:$H$2</definedName>
    <definedName name="_xlnm._FilterDatabase" localSheetId="2" hidden="1">'ASPIRANTES UNAB'!$A$2:$H$2</definedName>
    <definedName name="_xlnm._FilterDatabase" localSheetId="6" hidden="1">'OTRAS UNIVERSIDADES'!$A$3:$F$3</definedName>
    <definedName name="_xlnm._FilterDatabase" localSheetId="8" hidden="1">'SOLO TRANSPORTE'!$A$2:$E$2</definedName>
    <definedName name="_xlnm._FilterDatabase" localSheetId="9" hidden="1">TODOS!$A$1:$N$93</definedName>
    <definedName name="_xlnm._FilterDatabase" localSheetId="5" hidden="1">'TOTAL UMA'!$A$2:$E$2</definedName>
    <definedName name="_xlnm._FilterDatabase" localSheetId="4" hidden="1">'TOTAL UNAB'!$A$2:$F$2</definedName>
    <definedName name="_xlnm._FilterDatabase" localSheetId="7" hidden="1">'TOTAL UNAB (2)'!$A$2:$E$2</definedName>
    <definedName name="_xlnm._FilterDatabase" localSheetId="1" hidden="1">UMA!$A$2:$K$2</definedName>
    <definedName name="_xlnm.Print_Area" localSheetId="5">'TOTAL UMA'!$A$1:$E$24</definedName>
  </definedNames>
  <calcPr calcId="152511"/>
</workbook>
</file>

<file path=xl/calcChain.xml><?xml version="1.0" encoding="utf-8"?>
<calcChain xmlns="http://schemas.openxmlformats.org/spreadsheetml/2006/main">
  <c r="E22" i="13" l="1"/>
  <c r="E24" i="14" l="1"/>
  <c r="E29" i="16" l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4" i="13"/>
  <c r="F34" i="5"/>
  <c r="R7" i="15" l="1"/>
  <c r="R6" i="15"/>
  <c r="R5" i="15"/>
  <c r="R8" i="15" l="1"/>
  <c r="A3" i="15"/>
  <c r="A4" i="15" l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l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4" i="14" l="1"/>
  <c r="A5" i="14" l="1"/>
  <c r="A6" i="14" l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4" i="12" l="1"/>
  <c r="A5" i="12" s="1"/>
  <c r="A6" i="12" s="1"/>
  <c r="A7" i="12" s="1"/>
  <c r="A8" i="12" s="1"/>
  <c r="A4" i="11" l="1"/>
  <c r="A31" i="10"/>
  <c r="A32" i="10" s="1"/>
  <c r="A4" i="10"/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33" i="10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18" i="1"/>
  <c r="A19" i="1" s="1"/>
  <c r="A20" i="1" s="1"/>
  <c r="A21" i="1" s="1"/>
  <c r="A22" i="1" s="1"/>
  <c r="H12" i="2"/>
  <c r="I12" i="2" s="1"/>
  <c r="A48" i="10" l="1"/>
  <c r="A49" i="10" s="1"/>
  <c r="A50" i="10" s="1"/>
  <c r="A51" i="10" s="1"/>
  <c r="A52" i="10" s="1"/>
  <c r="A53" i="10" s="1"/>
  <c r="A54" i="10" s="1"/>
  <c r="A55" i="10" s="1"/>
  <c r="A24" i="10"/>
  <c r="A25" i="10" s="1"/>
  <c r="A26" i="10" s="1"/>
  <c r="H16" i="2"/>
  <c r="I16" i="2" s="1"/>
  <c r="H6" i="2" l="1"/>
  <c r="H11" i="1"/>
  <c r="H15" i="2" l="1"/>
  <c r="I15" i="2" s="1"/>
  <c r="H14" i="2"/>
  <c r="I14" i="2" s="1"/>
  <c r="H5" i="2"/>
  <c r="I5" i="2" s="1"/>
  <c r="H13" i="2"/>
  <c r="I13" i="2" s="1"/>
  <c r="H8" i="2"/>
  <c r="I8" i="2" s="1"/>
  <c r="H17" i="2"/>
  <c r="I17" i="2" s="1"/>
  <c r="H5" i="1"/>
  <c r="I11" i="2"/>
  <c r="I10" i="2"/>
  <c r="I9" i="2"/>
  <c r="I7" i="2"/>
  <c r="I6" i="2"/>
  <c r="I4" i="2"/>
  <c r="I3" i="2"/>
  <c r="I6" i="1" l="1"/>
  <c r="I5" i="1"/>
  <c r="I8" i="1"/>
  <c r="I3" i="1"/>
  <c r="I11" i="1"/>
  <c r="I13" i="1"/>
  <c r="I4" i="1"/>
  <c r="I7" i="1"/>
  <c r="I10" i="1"/>
  <c r="I12" i="1"/>
  <c r="I9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5" i="11"/>
  <c r="A6" i="11" s="1"/>
  <c r="A7" i="11" s="1"/>
  <c r="A8" i="11" s="1"/>
  <c r="A9" i="11" s="1"/>
  <c r="A10" i="11" s="1"/>
  <c r="A5" i="5"/>
  <c r="A6" i="5" s="1"/>
  <c r="A7" i="5" s="1"/>
  <c r="A8" i="5" s="1"/>
  <c r="A9" i="5" s="1"/>
  <c r="A10" i="5" l="1"/>
  <c r="A11" i="5" l="1"/>
  <c r="A12" i="5" s="1"/>
  <c r="A13" i="5" s="1"/>
  <c r="A14" i="5" l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41" i="5" l="1"/>
  <c r="A39" i="5" l="1"/>
  <c r="A5" i="13" l="1"/>
  <c r="A6" i="13" s="1"/>
  <c r="A7" i="13" s="1"/>
  <c r="A8" i="13" s="1"/>
  <c r="A9" i="13" s="1"/>
  <c r="A10" i="13" s="1"/>
  <c r="A11" i="13" s="1"/>
  <c r="A12" i="13" s="1"/>
  <c r="A13" i="13" s="1"/>
  <c r="A14" i="13" l="1"/>
  <c r="A15" i="13" s="1"/>
  <c r="A16" i="13" s="1"/>
  <c r="A17" i="13" s="1"/>
  <c r="A18" i="13" s="1"/>
  <c r="A19" i="13" s="1"/>
  <c r="A20" i="13" s="1"/>
  <c r="A21" i="13" s="1"/>
</calcChain>
</file>

<file path=xl/sharedStrings.xml><?xml version="1.0" encoding="utf-8"?>
<sst xmlns="http://schemas.openxmlformats.org/spreadsheetml/2006/main" count="1671" uniqueCount="407">
  <si>
    <t>#</t>
  </si>
  <si>
    <t>APELLIDOS</t>
  </si>
  <si>
    <t>NOMBRES</t>
  </si>
  <si>
    <t>DIRECCION</t>
  </si>
  <si>
    <t>CARRERA</t>
  </si>
  <si>
    <t>CUM</t>
  </si>
  <si>
    <t>DELGADO GARCIA</t>
  </si>
  <si>
    <t>CARMEN ESQUIVEL</t>
  </si>
  <si>
    <t>ITA-MAURA</t>
  </si>
  <si>
    <t>LICENCIATURA EN ENFERMERIA</t>
  </si>
  <si>
    <t>HERNANDEZ ORELLANA</t>
  </si>
  <si>
    <t>JACKELIN ELIZABETH</t>
  </si>
  <si>
    <t>SAN PABLO TACACHICO</t>
  </si>
  <si>
    <t>TECNICO EN ENFERMERIA</t>
  </si>
  <si>
    <t>GUEVARA TOVIAS</t>
  </si>
  <si>
    <t>EDGAR ALEXANDER</t>
  </si>
  <si>
    <t>CAMPANAS</t>
  </si>
  <si>
    <t>ANDRADE RIVAS</t>
  </si>
  <si>
    <t>LICENCIATURA EN RELACIONES PUBLICAS</t>
  </si>
  <si>
    <t>PAIS CARPIO</t>
  </si>
  <si>
    <t>CELINA ROXANA</t>
  </si>
  <si>
    <t>SAN ISIDRO LEMPA</t>
  </si>
  <si>
    <t>LAS ARENAS</t>
  </si>
  <si>
    <t>VALLE MESAS</t>
  </si>
  <si>
    <t>LICENCIATURA EN TURISMO</t>
  </si>
  <si>
    <t>TOBIAS MOJICA</t>
  </si>
  <si>
    <t>FATIMA VIOLETA</t>
  </si>
  <si>
    <t>VARELA CARDOZA</t>
  </si>
  <si>
    <t>KARLA ELIZABETH</t>
  </si>
  <si>
    <t>LAS PAVAS</t>
  </si>
  <si>
    <t>SARMIENTO MEDINA</t>
  </si>
  <si>
    <t>DAYANA MARISOL</t>
  </si>
  <si>
    <t>MALPANECA</t>
  </si>
  <si>
    <t>ALAS CARTAJENA</t>
  </si>
  <si>
    <t>WILLIAM ENRIQUE</t>
  </si>
  <si>
    <t>LOPEZ CRESPIN</t>
  </si>
  <si>
    <t>DOUGLAS ERIBERTO</t>
  </si>
  <si>
    <t>SAN JORGE</t>
  </si>
  <si>
    <t>AVILES RIVERA</t>
  </si>
  <si>
    <t>WILMER ALBERTO</t>
  </si>
  <si>
    <t>TECNICO EN DISEÑO GRAFICO</t>
  </si>
  <si>
    <t>CORTEZ GUEVARA</t>
  </si>
  <si>
    <t>SINDY ELENA</t>
  </si>
  <si>
    <t>ATIOCOYO</t>
  </si>
  <si>
    <t>LICENCIATURA EN LABORATORIO CLINICO</t>
  </si>
  <si>
    <t>DUEÑAS SALAZAR</t>
  </si>
  <si>
    <t>DAVID ANTONIO</t>
  </si>
  <si>
    <t>GARCIA TOBIAS</t>
  </si>
  <si>
    <t>MARIA VICTORIA</t>
  </si>
  <si>
    <t>HERNANDEZ HERNANDEZ</t>
  </si>
  <si>
    <t>MEDINA SALAZAR</t>
  </si>
  <si>
    <t>JOHANA YULIBETH</t>
  </si>
  <si>
    <t>CTON SAN ISIDRO, CAS LAS PAVAS</t>
  </si>
  <si>
    <t>HUISISLAPA</t>
  </si>
  <si>
    <t>SANTOS MOJICA</t>
  </si>
  <si>
    <t>ANA PATRICIA</t>
  </si>
  <si>
    <t>ORANTES AVILES</t>
  </si>
  <si>
    <t>BRAYAN FRNCISCO</t>
  </si>
  <si>
    <t>LICENCIATURA EN INFORMTICA</t>
  </si>
  <si>
    <t>CRUZ HERNADEZ</t>
  </si>
  <si>
    <t>ERICA MARBELLA</t>
  </si>
  <si>
    <t>LICENCIATURA EN INGLES</t>
  </si>
  <si>
    <t>LICENCIATURA EN ADMINISTRACION DE EMPRESAS</t>
  </si>
  <si>
    <t>DIAZ ARAUJO</t>
  </si>
  <si>
    <t>CARLOS BLADIMIR</t>
  </si>
  <si>
    <t>GAMEZ CIENFUEGOS</t>
  </si>
  <si>
    <t>EVELYN LISSETH</t>
  </si>
  <si>
    <t>GUEVARA ZALDIVAR</t>
  </si>
  <si>
    <t>MARVIN ANTONIO</t>
  </si>
  <si>
    <t>LICENCIATURA EN PSICOLOGIA</t>
  </si>
  <si>
    <t>YESICA ARELY</t>
  </si>
  <si>
    <t>MONTALVAN MIRANDA</t>
  </si>
  <si>
    <t>MADELIN LISSETH</t>
  </si>
  <si>
    <t xml:space="preserve">SALGUERO CASTILLO </t>
  </si>
  <si>
    <t>MIRNA ELIZABETH</t>
  </si>
  <si>
    <t>VALDIZON BONILLA</t>
  </si>
  <si>
    <t>GLENDY XIOMARA</t>
  </si>
  <si>
    <t>COPINULA</t>
  </si>
  <si>
    <t>RODRIGUEZ DIAZ</t>
  </si>
  <si>
    <t>LILIANA JAZMIN</t>
  </si>
  <si>
    <t>EL TRANSITO</t>
  </si>
  <si>
    <t>LICENCIATURA EN LENGUAJE Y LITERATURA</t>
  </si>
  <si>
    <t>JOSE ARMANDO</t>
  </si>
  <si>
    <t>MADRID DE MENJIVAR</t>
  </si>
  <si>
    <t>CLAUDIA BEATRIZ</t>
  </si>
  <si>
    <t>GUERRERO CRUZ</t>
  </si>
  <si>
    <t>RAMON AVELINO</t>
  </si>
  <si>
    <t>LICENCIATURA EN MERCADEO</t>
  </si>
  <si>
    <t>ALFARO LOPEZ</t>
  </si>
  <si>
    <t xml:space="preserve">DANIEL ALEXANDER </t>
  </si>
  <si>
    <t>COL EL ROSARIO</t>
  </si>
  <si>
    <t>HENRY ALEXANDER</t>
  </si>
  <si>
    <t>SERRANO VARELA</t>
  </si>
  <si>
    <t>JONATHAN ALEXANDER</t>
  </si>
  <si>
    <t>NOLASCO CHICAS</t>
  </si>
  <si>
    <t>CIENCIAS JURIDICAS</t>
  </si>
  <si>
    <t>ORELLANA CLAVEL</t>
  </si>
  <si>
    <t>MINERVA JUDITH</t>
  </si>
  <si>
    <t>LOS MANGOS</t>
  </si>
  <si>
    <t>COSTO</t>
  </si>
  <si>
    <t>LICENCIATURA EN CIENCIAS DE LA EDUCACION, IDIOMA INGLES</t>
  </si>
  <si>
    <t>UNIVERSIDAD PEDAGOGICA DE EL SALVADOR</t>
  </si>
  <si>
    <t>DENIS ADONAI</t>
  </si>
  <si>
    <t>HENRIQUEZ MARTINEZ</t>
  </si>
  <si>
    <t>ADMINISTRACION DE EMPRESAS</t>
  </si>
  <si>
    <t>PASTOR ELISEO</t>
  </si>
  <si>
    <t>FLORES MONTES</t>
  </si>
  <si>
    <t>LICENCIATURA EN CIENCIAS DE LA EDUCACION</t>
  </si>
  <si>
    <t>UNIVERSIDAD MONSEÑOR OSCAR ARNULFO ROMERO</t>
  </si>
  <si>
    <t>FATIMA ESMERALDA</t>
  </si>
  <si>
    <t>VALDIZON TORRES</t>
  </si>
  <si>
    <t>RUFINA ISABEL</t>
  </si>
  <si>
    <t>SANCHEZ DE PAZ</t>
  </si>
  <si>
    <t>LICENCIATURA EN CONTADURIA PUBLICA</t>
  </si>
  <si>
    <t>JUAN CARLOS</t>
  </si>
  <si>
    <t>PEREZ PEREZ</t>
  </si>
  <si>
    <t>LEIDY FRANCISCA</t>
  </si>
  <si>
    <t>MIJANGO LOPEZ</t>
  </si>
  <si>
    <t>ANA CECILIA</t>
  </si>
  <si>
    <t>MENJIVAR RIVERA</t>
  </si>
  <si>
    <t>MARIA DILCIA</t>
  </si>
  <si>
    <t>GUARDADO RIVAS</t>
  </si>
  <si>
    <t>INGENIERIA AGRONOMICA</t>
  </si>
  <si>
    <t>CRUZ JOEL</t>
  </si>
  <si>
    <t>UNIVERSIDAD MODULAR ABIERTA</t>
  </si>
  <si>
    <t>HELEN DALILA</t>
  </si>
  <si>
    <t>COLOCHO LOPEZ</t>
  </si>
  <si>
    <t>UNIVERSIDAD LUTERANA SALVADOREÑA</t>
  </si>
  <si>
    <t>YESENIA DEL CARMEN</t>
  </si>
  <si>
    <t>SORTO MENDEZ</t>
  </si>
  <si>
    <t>HEIDI NOELY</t>
  </si>
  <si>
    <t>MENJIVAR SORTO</t>
  </si>
  <si>
    <t>MARISOL</t>
  </si>
  <si>
    <t>MENJIVAR DE RODRIGUEZ</t>
  </si>
  <si>
    <t>LICENCIATURA EN TRABAJO SOCIAL</t>
  </si>
  <si>
    <t>BLANCA DELMI</t>
  </si>
  <si>
    <t>GUARDADO</t>
  </si>
  <si>
    <t>ANGELA</t>
  </si>
  <si>
    <t>GALVEZ ALEMAN</t>
  </si>
  <si>
    <t>ANA MARIA</t>
  </si>
  <si>
    <t>LICENCIATURA EN ADMINISTRACIÓN DE EMPRESAS</t>
  </si>
  <si>
    <t>MARIA RUBIDIA</t>
  </si>
  <si>
    <t>CALLES NUÑEZ</t>
  </si>
  <si>
    <t>UNIVERSIDAD DE EL SALVADOR</t>
  </si>
  <si>
    <t>YAQUELIN GLORIBEL</t>
  </si>
  <si>
    <t>RIVAS PEREZ</t>
  </si>
  <si>
    <t>JUDITH ESTEFANY</t>
  </si>
  <si>
    <t>PINEDA QUIJADA</t>
  </si>
  <si>
    <t>MARTINEZ ALAS</t>
  </si>
  <si>
    <t>ELTON GEOVANY</t>
  </si>
  <si>
    <t>CIENCIAS ECONOMICAS</t>
  </si>
  <si>
    <t>MEREGILDO</t>
  </si>
  <si>
    <t>CARDOZA GUEVARA</t>
  </si>
  <si>
    <t>LICENCIATURA EN SOCIOLOGIA</t>
  </si>
  <si>
    <t>KATHERINE MIRELLA</t>
  </si>
  <si>
    <t>ALVARENGA DERAS</t>
  </si>
  <si>
    <t>INGENIERIA EN SISTEMAS</t>
  </si>
  <si>
    <t>ANIBAL</t>
  </si>
  <si>
    <t>ALAS HERNANDEZ</t>
  </si>
  <si>
    <t>INGLES</t>
  </si>
  <si>
    <t>PRO LINGUA INSTITUTE</t>
  </si>
  <si>
    <t>DIANA EMMILY</t>
  </si>
  <si>
    <t>MONTALVO TRUJILLO</t>
  </si>
  <si>
    <t>PROFESORADO EN MATEMÁTICAS</t>
  </si>
  <si>
    <t>INSTITUTO ESPECIALIZADO EN EDUCACION SUPERIOR</t>
  </si>
  <si>
    <t>BRAYAN OSVALDO</t>
  </si>
  <si>
    <t>CRUZ CRUZ</t>
  </si>
  <si>
    <t>COCINERO PROFESIONAL</t>
  </si>
  <si>
    <t>APAC</t>
  </si>
  <si>
    <t>BIANCA ABIGAIL</t>
  </si>
  <si>
    <t>SERRANO COLOCHO</t>
  </si>
  <si>
    <t>UNIVERSIDAD</t>
  </si>
  <si>
    <t>UNIVERSIDAD ANDRES BELLO</t>
  </si>
  <si>
    <t>LOPEZ MONTALVAN</t>
  </si>
  <si>
    <t>CARLOS ALFREDO</t>
  </si>
  <si>
    <t>SANTOS MOLINA</t>
  </si>
  <si>
    <t>UNIVERSIDAD EVANGELICA</t>
  </si>
  <si>
    <t>BLANCA GUADALUPE</t>
  </si>
  <si>
    <t>AVALOS CAMPOS</t>
  </si>
  <si>
    <t>NUEVO SAN PABLO</t>
  </si>
  <si>
    <t>ARIEL EDGARDO</t>
  </si>
  <si>
    <t>RODAS VALDEZ</t>
  </si>
  <si>
    <t>ITCA</t>
  </si>
  <si>
    <t>JOSE MANUEL</t>
  </si>
  <si>
    <t>GALDAMEZ MOLINA</t>
  </si>
  <si>
    <t>ESCUELA DE LA SALUD</t>
  </si>
  <si>
    <t>ROSA VERONICA</t>
  </si>
  <si>
    <t>CARDOZA GALDAMEZ</t>
  </si>
  <si>
    <t>UNIVERSIAD ANDRES BELLO</t>
  </si>
  <si>
    <t>REINA ESMERALDA</t>
  </si>
  <si>
    <t>MENDEZ MENJIVAR</t>
  </si>
  <si>
    <t>WENDY ESMERALDA</t>
  </si>
  <si>
    <t>SANTOS MOLINAS</t>
  </si>
  <si>
    <t>MARBELLA LISSETH</t>
  </si>
  <si>
    <t>FLORES ARAGON</t>
  </si>
  <si>
    <t>UNIVERSIDAD TECNOLOGICA</t>
  </si>
  <si>
    <t>LESLY CAROLINA</t>
  </si>
  <si>
    <t>VILLANUEVA ORELLANA</t>
  </si>
  <si>
    <t>UNIVERSIDAD JOSE MATIAS DELGADO</t>
  </si>
  <si>
    <t>JOHANA FRANCISCA</t>
  </si>
  <si>
    <t>VALLES MIRANDA</t>
  </si>
  <si>
    <t>HEBER JOSUE</t>
  </si>
  <si>
    <t>ALVAREZ VALDEZ</t>
  </si>
  <si>
    <t>DIANA SICILIA</t>
  </si>
  <si>
    <t>DARLIN ABIGAIL</t>
  </si>
  <si>
    <t>CARRILLO MAURICIO</t>
  </si>
  <si>
    <t>HERNANDEZ PORTILLO</t>
  </si>
  <si>
    <t>KENIA CAROLINA</t>
  </si>
  <si>
    <t>DUI</t>
  </si>
  <si>
    <t>NIT</t>
  </si>
  <si>
    <t>NESTOR DAVID</t>
  </si>
  <si>
    <t>CASTILLO RIVAS</t>
  </si>
  <si>
    <t>MELISSA GUICEL</t>
  </si>
  <si>
    <t>FRANCISCO GAVIDIA</t>
  </si>
  <si>
    <t>ALVARENGA AVELAR</t>
  </si>
  <si>
    <t>REBECA ESTELA</t>
  </si>
  <si>
    <t>JOSE ANGEL</t>
  </si>
  <si>
    <t>BARILLAS CASTILLO</t>
  </si>
  <si>
    <t>LUIS HENRIQUE</t>
  </si>
  <si>
    <t>SANTOS ARDON</t>
  </si>
  <si>
    <t>JOSE MATIAS DELGADO</t>
  </si>
  <si>
    <t>SANDRA PATRICIA</t>
  </si>
  <si>
    <t>HERNDANDEZ CARDOZA</t>
  </si>
  <si>
    <t>RAUL ANTONIO</t>
  </si>
  <si>
    <t>TRIGUEROS SANTAMARIA</t>
  </si>
  <si>
    <t>COLOCHO MERCADO</t>
  </si>
  <si>
    <t>CINDY NICOLE</t>
  </si>
  <si>
    <t>CANDELARIA DEL CARMEN</t>
  </si>
  <si>
    <t>SANCHEZ GUERRERO</t>
  </si>
  <si>
    <t>HERNANDEZ GONZALEZ</t>
  </si>
  <si>
    <t>DEYSI YANETH</t>
  </si>
  <si>
    <t>YEIMI MARITZA</t>
  </si>
  <si>
    <t>MARTINEZ ALDANA</t>
  </si>
  <si>
    <t>ESTADO</t>
  </si>
  <si>
    <t>CUM CICLO</t>
  </si>
  <si>
    <t>NOTAS BECADOS UNIVERSIDAD ANDRES BELLO CICLO II-2015</t>
  </si>
  <si>
    <t>NOTAS BECADOS UNIVERSIDAD MODULAR ABIERTA CICLO II-2015</t>
  </si>
  <si>
    <t>SOLICITANTES</t>
  </si>
  <si>
    <t>RODRIGUEZ MONTALVO</t>
  </si>
  <si>
    <t>LESLIE GUADALUPE</t>
  </si>
  <si>
    <t>DR. JOSÉ MATIAS DELGADO</t>
  </si>
  <si>
    <t>UNIVERSDIAD DE EL SALVADOR</t>
  </si>
  <si>
    <t>VALDIZÓN BERCIÁN</t>
  </si>
  <si>
    <t>ILEANA LISBETH</t>
  </si>
  <si>
    <t>FIGUEROA AVALOS</t>
  </si>
  <si>
    <t>KARLA NOEMY</t>
  </si>
  <si>
    <t>CRUZ VILLANUEVA</t>
  </si>
  <si>
    <t>DEBORA HEMIMA</t>
  </si>
  <si>
    <t>KEVIN ISAAC</t>
  </si>
  <si>
    <t>ENFERMERIA</t>
  </si>
  <si>
    <t>VALLE MIRANDA</t>
  </si>
  <si>
    <t>VICTORIA CAROLINA</t>
  </si>
  <si>
    <t>VALDIZÓN</t>
  </si>
  <si>
    <t>MONICA ESMERALDA</t>
  </si>
  <si>
    <t>ALUMNOS CON TRANSPORTE</t>
  </si>
  <si>
    <t>CUM SOLICITADO 8</t>
  </si>
  <si>
    <t>CUM SOLICITADO 7.5</t>
  </si>
  <si>
    <t>LIECENCIATURA EN INGLES</t>
  </si>
  <si>
    <t>NO HACE USO DE TRANSPORTE</t>
  </si>
  <si>
    <t>COMENTARIOS</t>
  </si>
  <si>
    <t>DIAS</t>
  </si>
  <si>
    <t>L-M-M-J</t>
  </si>
  <si>
    <t>EVER JOSUE</t>
  </si>
  <si>
    <t>UNIVERSIDAD POLITECNICA</t>
  </si>
  <si>
    <t>TODOS LOS DIA</t>
  </si>
  <si>
    <t>VILLANUEVA MIRANDA</t>
  </si>
  <si>
    <t>DAVID ISAIAS</t>
  </si>
  <si>
    <t>ANDRES BELLO</t>
  </si>
  <si>
    <t>JOSE LUIS</t>
  </si>
  <si>
    <t>UMA</t>
  </si>
  <si>
    <t>TREJO JUAREZ</t>
  </si>
  <si>
    <t>EVER ALEXANDER</t>
  </si>
  <si>
    <t>RODAS VALDES</t>
  </si>
  <si>
    <t>SANTOS ESCOBAR</t>
  </si>
  <si>
    <t>CRISTIAN NOÉ</t>
  </si>
  <si>
    <t>LUIS EFRAIN</t>
  </si>
  <si>
    <t>CONFIRMADO</t>
  </si>
  <si>
    <t>ESCOBAR GIRON</t>
  </si>
  <si>
    <t>SARA MARIA</t>
  </si>
  <si>
    <t>LARA SERRANO</t>
  </si>
  <si>
    <t>JAQUELINNE CRISEIDA</t>
  </si>
  <si>
    <t>MONCAGUA</t>
  </si>
  <si>
    <t>LICENCIATURA EN MERCADOTECNIA</t>
  </si>
  <si>
    <t>ERAZO MENJIVAR</t>
  </si>
  <si>
    <t>AGUILAR AGUILAR</t>
  </si>
  <si>
    <t>NELSON RODRIGO</t>
  </si>
  <si>
    <t>OBRAJE NUEVO</t>
  </si>
  <si>
    <t>ALVEÑO VARELA</t>
  </si>
  <si>
    <t>DANIELA NICOLE</t>
  </si>
  <si>
    <t>POLANCO QUIJADA</t>
  </si>
  <si>
    <t>YENIFER ESMERALDA</t>
  </si>
  <si>
    <t>ALAS TEJADA</t>
  </si>
  <si>
    <t>SAUL REYNALDO</t>
  </si>
  <si>
    <t>CAMPOS MORAN</t>
  </si>
  <si>
    <t>FATIMA LISSETH</t>
  </si>
  <si>
    <t>CHECK</t>
  </si>
  <si>
    <t xml:space="preserve">CRISTIAN </t>
  </si>
  <si>
    <t>VASQUEZ</t>
  </si>
  <si>
    <t>JOSUE</t>
  </si>
  <si>
    <t>UNIVERSIDAD TECNOLÓGICA</t>
  </si>
  <si>
    <t>ASPIRANTES A BECAS UNIVERSIDAD ANDRES BELLO</t>
  </si>
  <si>
    <t>ASPIRANTES A BECAS UNIVERSIDAD MODULAR ABIERTA</t>
  </si>
  <si>
    <t>LICENCITUARA EN ENFERMERIA</t>
  </si>
  <si>
    <t>ROCIO GABRIELA</t>
  </si>
  <si>
    <t>ERAZO MARTINEZ</t>
  </si>
  <si>
    <t>MARTINEZ</t>
  </si>
  <si>
    <t>ADALI DEL CARMEN</t>
  </si>
  <si>
    <t>CARDOZA HERNANDEZ</t>
  </si>
  <si>
    <t>MOLINA PORTILLO</t>
  </si>
  <si>
    <t>LUIS FERNANDO</t>
  </si>
  <si>
    <t>BALDIZÓN AQUINO</t>
  </si>
  <si>
    <t>MÓNICA ESMERALDA</t>
  </si>
  <si>
    <t>REBECA ELIZABETH</t>
  </si>
  <si>
    <t>LOPES MONTALVAN</t>
  </si>
  <si>
    <t>LICENCIATURA EN CIENCIAS JURÍDICAS</t>
  </si>
  <si>
    <t>M-J</t>
  </si>
  <si>
    <t>MORENA ARACELI</t>
  </si>
  <si>
    <t>CRUZ CHACON</t>
  </si>
  <si>
    <t>PLAN DEL AMATE</t>
  </si>
  <si>
    <t>NO PRESENTE</t>
  </si>
  <si>
    <t>NO PRESENTES</t>
  </si>
  <si>
    <t>ROBERTO CARLOS</t>
  </si>
  <si>
    <t>PERDOMO</t>
  </si>
  <si>
    <t>L-V</t>
  </si>
  <si>
    <t>UNAB</t>
  </si>
  <si>
    <t>POLANCO VALLE</t>
  </si>
  <si>
    <t>RICHARSON ALEXY</t>
  </si>
  <si>
    <t>EDUARDO ALFREDO</t>
  </si>
  <si>
    <t>JACKELINE BEATRIZ</t>
  </si>
  <si>
    <t>VALDIZÓN CHAVEZ</t>
  </si>
  <si>
    <t>LICENCIATURA EN IDIOMA INGLES</t>
  </si>
  <si>
    <t>MORENA DEL CARMEN</t>
  </si>
  <si>
    <t>URIAS CARCAMO</t>
  </si>
  <si>
    <t>LICENCIATURA EN EDUCACIÓN, ESPECIALIDAD INGLES</t>
  </si>
  <si>
    <t>LICENCIATURA EN ANTROPOLOGÍA</t>
  </si>
  <si>
    <t>DAMARIS ELIZABETH</t>
  </si>
  <si>
    <t>CASTILLO CORNEJO</t>
  </si>
  <si>
    <t>UNIVERSIDAD FRANCISCO GAVIDIA</t>
  </si>
  <si>
    <t>LICENCIATURA EN RELACIONES INTERNACIONALES</t>
  </si>
  <si>
    <t>FRANCO VALLE</t>
  </si>
  <si>
    <t>NORMA YANIRA</t>
  </si>
  <si>
    <t>NANCY GRISELDA</t>
  </si>
  <si>
    <t>LICENCIATURA EN IDIOMA INGLES OPCIÓN ENSEÑANZA</t>
  </si>
  <si>
    <t>EDWIN ALEXANDER</t>
  </si>
  <si>
    <t xml:space="preserve">ALUMNOS PARA APOYO MENSUAL, OTRAS UNIVERSIDADES PRIMER SEMESTRE </t>
  </si>
  <si>
    <t>TALCUALHUYA</t>
  </si>
  <si>
    <t>MARTINEZ VILLALTA</t>
  </si>
  <si>
    <t>WILLIAM SALVADOR</t>
  </si>
  <si>
    <t>L-M-M-J-V</t>
  </si>
  <si>
    <t>LICENCIATURA EN INFORMATICA</t>
  </si>
  <si>
    <t>M-M-J-V</t>
  </si>
  <si>
    <t>MA-J</t>
  </si>
  <si>
    <t>M-M-J</t>
  </si>
  <si>
    <t>HECTOR ANTONIO</t>
  </si>
  <si>
    <t>GIRON</t>
  </si>
  <si>
    <t>BRENDA ROSMERI</t>
  </si>
  <si>
    <t>QUIJADA FIGUEROA</t>
  </si>
  <si>
    <t>BERNARDA ELIZABETH</t>
  </si>
  <si>
    <t>TORRES BONILLA</t>
  </si>
  <si>
    <t>ANTONIA GUADALUPE</t>
  </si>
  <si>
    <t>MEJIA</t>
  </si>
  <si>
    <t>PENDIENTE PROPORCIONAR DATOS</t>
  </si>
  <si>
    <t>CREAR GRUPO</t>
  </si>
  <si>
    <t>CREAR CARNET</t>
  </si>
  <si>
    <t>NUMERO DE CARNET = NUMERO EN LISTA</t>
  </si>
  <si>
    <t>FEBRERO</t>
  </si>
  <si>
    <t>DANY ABEL</t>
  </si>
  <si>
    <t>De venida</t>
  </si>
  <si>
    <t>L-MA-V</t>
  </si>
  <si>
    <t xml:space="preserve"> MENDEZ GALLEGOS</t>
  </si>
  <si>
    <t>SERGIO BLADIMIR</t>
  </si>
  <si>
    <t>El ANGEL</t>
  </si>
  <si>
    <t xml:space="preserve">UNIVERSIDAD PEDAGOJICA </t>
  </si>
  <si>
    <t>M Y V</t>
  </si>
  <si>
    <t>ENERO</t>
  </si>
  <si>
    <t>VC0833012015</t>
  </si>
  <si>
    <t>TM0765012015</t>
  </si>
  <si>
    <t>GT0769012015</t>
  </si>
  <si>
    <t>UNIVERSIDAD DE EL SALVADOR SANTA ANA</t>
  </si>
  <si>
    <t>VA0335012016</t>
  </si>
  <si>
    <t>AA1996012016</t>
  </si>
  <si>
    <t>CM1475012016</t>
  </si>
  <si>
    <t>EM1860012016</t>
  </si>
  <si>
    <t>MP1866012016</t>
  </si>
  <si>
    <t>PV1875012016</t>
  </si>
  <si>
    <t>MV2034012016</t>
  </si>
  <si>
    <t>BA161101229</t>
  </si>
  <si>
    <t>SOLO TRANSPORTE</t>
  </si>
  <si>
    <t>CARNET</t>
  </si>
  <si>
    <t>L</t>
  </si>
  <si>
    <t>MA</t>
  </si>
  <si>
    <t>MI</t>
  </si>
  <si>
    <t>J</t>
  </si>
  <si>
    <t>V</t>
  </si>
  <si>
    <t>X</t>
  </si>
  <si>
    <t>VENIDA</t>
  </si>
  <si>
    <t>OK</t>
  </si>
  <si>
    <t>HP0917012015</t>
  </si>
  <si>
    <t>ESMERALDA NATALY</t>
  </si>
  <si>
    <t>ALAS MEJIA</t>
  </si>
  <si>
    <t>LICENCIATURA EN DISEÑO GRAFICO</t>
  </si>
  <si>
    <t xml:space="preserve">VARELA ALVEÑO </t>
  </si>
  <si>
    <t>MORALES RAMOS</t>
  </si>
  <si>
    <t>EDUARDO ANTONIO</t>
  </si>
  <si>
    <t>BECADOS UNIVERSIDAD MODULAR ABIERTA MES: JULIO 2016 (CICLO 2-2016)</t>
  </si>
  <si>
    <t>UNIVERSIDAD DOCTOR ANDRES BELLO- CUOTAS ESTUDIANTES BECADOS ALCALDIA SAN PABLO TACACHICO CUOTAS CICLO II-2016 MES: AGOSTO 2016</t>
  </si>
  <si>
    <t>REGISTRO GENERAL DE BECADOS ALCALDIA MUNICIPAL DE SAN PABLO TACACHICO,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</si>
</sst>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5">
    <xf numFmtId="0" fontId="0" fillId="0" borderId="0" xfId="0"/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NumberFormat="1" applyFill="1" applyBorder="1"/>
    <xf numFmtId="0" fontId="0" fillId="0" borderId="0" xfId="0" applyFill="1"/>
    <xf numFmtId="2" fontId="0" fillId="0" borderId="1" xfId="0" applyNumberFormat="1" applyFill="1" applyBorder="1"/>
    <xf numFmtId="0" fontId="6" fillId="0" borderId="1" xfId="2" applyFont="1" applyFill="1" applyBorder="1"/>
    <xf numFmtId="0" fontId="6" fillId="0" borderId="1" xfId="2" applyNumberFormat="1" applyFont="1" applyFill="1" applyBorder="1"/>
    <xf numFmtId="44" fontId="0" fillId="0" borderId="1" xfId="1" applyFont="1" applyFill="1" applyBorder="1"/>
    <xf numFmtId="2" fontId="6" fillId="0" borderId="1" xfId="2" applyNumberFormat="1" applyFont="1" applyFill="1" applyBorder="1" applyAlignment="1">
      <alignment horizontal="right"/>
    </xf>
    <xf numFmtId="0" fontId="0" fillId="0" borderId="1" xfId="0" applyBorder="1"/>
    <xf numFmtId="44" fontId="0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NumberFormat="1" applyBorder="1"/>
    <xf numFmtId="44" fontId="0" fillId="0" borderId="0" xfId="0" applyNumberFormat="1"/>
    <xf numFmtId="0" fontId="0" fillId="0" borderId="0" xfId="0" applyFill="1" applyBorder="1"/>
    <xf numFmtId="2" fontId="0" fillId="0" borderId="1" xfId="0" applyNumberFormat="1" applyFill="1" applyBorder="1" applyAlignment="1">
      <alignment horizontal="right"/>
    </xf>
    <xf numFmtId="2" fontId="0" fillId="0" borderId="0" xfId="0" applyNumberFormat="1" applyFill="1" applyBorder="1"/>
    <xf numFmtId="44" fontId="0" fillId="0" borderId="0" xfId="1" applyFont="1" applyFill="1" applyBorder="1"/>
    <xf numFmtId="0" fontId="0" fillId="0" borderId="0" xfId="0" applyBorder="1"/>
    <xf numFmtId="0" fontId="3" fillId="0" borderId="0" xfId="0" applyFont="1"/>
    <xf numFmtId="2" fontId="0" fillId="0" borderId="2" xfId="0" applyNumberFormat="1" applyFill="1" applyBorder="1" applyAlignment="1"/>
    <xf numFmtId="0" fontId="0" fillId="4" borderId="1" xfId="0" applyFill="1" applyBorder="1"/>
    <xf numFmtId="2" fontId="0" fillId="4" borderId="1" xfId="0" applyNumberFormat="1" applyFill="1" applyBorder="1"/>
    <xf numFmtId="44" fontId="0" fillId="4" borderId="1" xfId="1" applyFont="1" applyFill="1" applyBorder="1"/>
    <xf numFmtId="0" fontId="0" fillId="4" borderId="1" xfId="0" applyNumberFormat="1" applyFill="1" applyBorder="1"/>
    <xf numFmtId="2" fontId="0" fillId="4" borderId="1" xfId="0" applyNumberForma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0" fillId="0" borderId="2" xfId="0" applyNumberFormat="1" applyFill="1" applyBorder="1"/>
    <xf numFmtId="2" fontId="0" fillId="0" borderId="1" xfId="0" applyNumberFormat="1" applyFill="1" applyBorder="1" applyAlignment="1"/>
    <xf numFmtId="0" fontId="6" fillId="0" borderId="5" xfId="2" applyNumberFormat="1" applyFont="1" applyFill="1" applyBorder="1"/>
    <xf numFmtId="0" fontId="3" fillId="0" borderId="3" xfId="0" applyFont="1" applyFill="1" applyBorder="1" applyAlignment="1">
      <alignment horizontal="center"/>
    </xf>
    <xf numFmtId="0" fontId="0" fillId="0" borderId="5" xfId="0" applyFill="1" applyBorder="1"/>
    <xf numFmtId="44" fontId="0" fillId="4" borderId="1" xfId="1" applyFont="1" applyFill="1" applyBorder="1" applyAlignment="1">
      <alignment horizontal="center"/>
    </xf>
    <xf numFmtId="0" fontId="0" fillId="4" borderId="0" xfId="0" applyFill="1"/>
    <xf numFmtId="0" fontId="0" fillId="5" borderId="1" xfId="0" applyFill="1" applyBorder="1"/>
    <xf numFmtId="44" fontId="0" fillId="0" borderId="0" xfId="1" applyFont="1" applyFill="1" applyBorder="1" applyAlignment="1">
      <alignment horizontal="center"/>
    </xf>
    <xf numFmtId="0" fontId="0" fillId="6" borderId="1" xfId="0" applyFill="1" applyBorder="1"/>
    <xf numFmtId="0" fontId="3" fillId="0" borderId="0" xfId="0" applyFont="1" applyFill="1" applyBorder="1"/>
    <xf numFmtId="0" fontId="0" fillId="3" borderId="1" xfId="0" applyFill="1" applyBorder="1"/>
    <xf numFmtId="2" fontId="0" fillId="3" borderId="1" xfId="0" applyNumberFormat="1" applyFill="1" applyBorder="1" applyAlignment="1"/>
    <xf numFmtId="0" fontId="0" fillId="3" borderId="5" xfId="0" applyFill="1" applyBorder="1"/>
    <xf numFmtId="2" fontId="0" fillId="3" borderId="1" xfId="0" applyNumberFormat="1" applyFill="1" applyBorder="1"/>
    <xf numFmtId="0" fontId="3" fillId="7" borderId="1" xfId="0" applyFont="1" applyFill="1" applyBorder="1" applyAlignment="1">
      <alignment horizontal="center"/>
    </xf>
    <xf numFmtId="0" fontId="0" fillId="8" borderId="1" xfId="0" applyFill="1" applyBorder="1"/>
    <xf numFmtId="0" fontId="6" fillId="8" borderId="1" xfId="2" applyNumberFormat="1" applyFont="1" applyFill="1" applyBorder="1"/>
    <xf numFmtId="0" fontId="6" fillId="4" borderId="1" xfId="2" applyNumberFormat="1" applyFont="1" applyFill="1" applyBorder="1"/>
    <xf numFmtId="0" fontId="0" fillId="7" borderId="1" xfId="0" applyFill="1" applyBorder="1" applyAlignment="1"/>
    <xf numFmtId="0" fontId="6" fillId="3" borderId="1" xfId="2" applyNumberFormat="1" applyFont="1" applyFill="1" applyBorder="1"/>
    <xf numFmtId="2" fontId="0" fillId="6" borderId="1" xfId="0" applyNumberFormat="1" applyFill="1" applyBorder="1" applyAlignment="1"/>
    <xf numFmtId="0" fontId="0" fillId="6" borderId="1" xfId="0" applyNumberFormat="1" applyFill="1" applyBorder="1"/>
    <xf numFmtId="2" fontId="0" fillId="6" borderId="1" xfId="0" applyNumberFormat="1" applyFill="1" applyBorder="1"/>
    <xf numFmtId="0" fontId="7" fillId="9" borderId="1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44" fontId="3" fillId="0" borderId="0" xfId="0" applyNumberFormat="1" applyFont="1"/>
    <xf numFmtId="0" fontId="9" fillId="0" borderId="1" xfId="0" applyFont="1" applyFill="1" applyBorder="1"/>
    <xf numFmtId="44" fontId="9" fillId="0" borderId="1" xfId="1" applyFont="1" applyFill="1" applyBorder="1"/>
    <xf numFmtId="0" fontId="9" fillId="0" borderId="0" xfId="0" applyFont="1"/>
    <xf numFmtId="0" fontId="8" fillId="0" borderId="0" xfId="0" applyFont="1"/>
    <xf numFmtId="0" fontId="12" fillId="1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 wrapText="1"/>
    </xf>
    <xf numFmtId="0" fontId="11" fillId="10" borderId="4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left"/>
    </xf>
    <xf numFmtId="0" fontId="11" fillId="10" borderId="4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8" fillId="0" borderId="1" xfId="0" applyFont="1" applyFill="1" applyBorder="1"/>
    <xf numFmtId="44" fontId="8" fillId="0" borderId="1" xfId="1" applyFont="1" applyFill="1" applyBorder="1"/>
    <xf numFmtId="44" fontId="14" fillId="0" borderId="0" xfId="0" applyNumberFormat="1" applyFont="1"/>
    <xf numFmtId="0" fontId="15" fillId="0" borderId="1" xfId="2" applyFont="1" applyFill="1" applyBorder="1"/>
    <xf numFmtId="0" fontId="8" fillId="0" borderId="1" xfId="0" applyFont="1" applyBorder="1"/>
    <xf numFmtId="44" fontId="14" fillId="0" borderId="1" xfId="0" applyNumberFormat="1" applyFont="1" applyBorder="1"/>
    <xf numFmtId="44" fontId="8" fillId="0" borderId="1" xfId="1" applyFont="1" applyFill="1" applyBorder="1" applyAlignment="1">
      <alignment horizontal="center"/>
    </xf>
    <xf numFmtId="0" fontId="8" fillId="0" borderId="1" xfId="0" quotePrefix="1" applyFont="1" applyFill="1" applyBorder="1"/>
    <xf numFmtId="0" fontId="15" fillId="0" borderId="1" xfId="2" applyNumberFormat="1" applyFont="1" applyFill="1" applyBorder="1"/>
    <xf numFmtId="0" fontId="8" fillId="0" borderId="8" xfId="0" applyFont="1" applyFill="1" applyBorder="1"/>
    <xf numFmtId="44" fontId="8" fillId="0" borderId="8" xfId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13" fillId="0" borderId="0" xfId="0" applyFont="1" applyFill="1"/>
    <xf numFmtId="0" fontId="10" fillId="11" borderId="1" xfId="0" applyFont="1" applyFill="1" applyBorder="1"/>
    <xf numFmtId="44" fontId="10" fillId="11" borderId="1" xfId="1" applyFont="1" applyFill="1" applyBorder="1"/>
    <xf numFmtId="0" fontId="1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 wrapText="1"/>
    </xf>
  </cellXfs>
  <cellStyles count="3">
    <cellStyle name="Moneda" xfId="1" builtinId="4"/>
    <cellStyle name="Neutral" xfId="2" builtinId="28"/>
    <cellStyle name="Normal" xfId="0" builtinId="0"/>
  </cellStyles>
  <dxfs count="5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="85" zoomScaleNormal="85" workbookViewId="0">
      <selection activeCell="C30" sqref="C30"/>
    </sheetView>
  </sheetViews>
  <sheetFormatPr baseColWidth="10" defaultColWidth="17.140625" defaultRowHeight="15" x14ac:dyDescent="0.25"/>
  <cols>
    <col min="1" max="1" width="3" bestFit="1" customWidth="1"/>
    <col min="2" max="2" width="24.5703125" customWidth="1"/>
    <col min="3" max="3" width="20" bestFit="1" customWidth="1"/>
    <col min="4" max="4" width="30" customWidth="1"/>
    <col min="5" max="5" width="31.7109375" hidden="1" customWidth="1"/>
    <col min="6" max="6" width="15.7109375" hidden="1" customWidth="1"/>
    <col min="7" max="7" width="39.28515625" bestFit="1" customWidth="1"/>
    <col min="8" max="8" width="15.7109375" bestFit="1" customWidth="1"/>
    <col min="9" max="9" width="13.42578125" bestFit="1" customWidth="1"/>
    <col min="10" max="10" width="10.140625" customWidth="1"/>
    <col min="11" max="11" width="29" bestFit="1" customWidth="1"/>
    <col min="12" max="12" width="32.85546875" hidden="1" customWidth="1"/>
    <col min="13" max="13" width="26" bestFit="1" customWidth="1"/>
  </cols>
  <sheetData>
    <row r="1" spans="1:12" ht="21" x14ac:dyDescent="0.35">
      <c r="A1" s="64" t="s">
        <v>235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s="2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208</v>
      </c>
      <c r="F2" s="1" t="s">
        <v>209</v>
      </c>
      <c r="G2" s="1" t="s">
        <v>4</v>
      </c>
      <c r="H2" s="1" t="s">
        <v>234</v>
      </c>
      <c r="I2" s="1" t="s">
        <v>233</v>
      </c>
      <c r="J2" s="1" t="s">
        <v>99</v>
      </c>
      <c r="K2" s="29" t="s">
        <v>259</v>
      </c>
      <c r="L2" s="29" t="s">
        <v>260</v>
      </c>
    </row>
    <row r="3" spans="1:12" s="5" customFormat="1" x14ac:dyDescent="0.25">
      <c r="A3" s="3">
        <v>1</v>
      </c>
      <c r="B3" s="3" t="s">
        <v>33</v>
      </c>
      <c r="C3" s="3" t="s">
        <v>34</v>
      </c>
      <c r="D3" s="3" t="s">
        <v>12</v>
      </c>
      <c r="E3" s="3"/>
      <c r="F3" s="3"/>
      <c r="G3" s="3" t="s">
        <v>24</v>
      </c>
      <c r="H3" s="6">
        <v>9.1999999999999993</v>
      </c>
      <c r="I3" s="6" t="str">
        <f t="shared" ref="I3:I13" si="0">IF(H3&gt;=8,"APROBADO","REPROBADO")</f>
        <v>APROBADO</v>
      </c>
      <c r="J3" s="9">
        <v>39.75</v>
      </c>
      <c r="K3" s="3"/>
      <c r="L3" s="3"/>
    </row>
    <row r="4" spans="1:12" s="5" customFormat="1" x14ac:dyDescent="0.25">
      <c r="A4" s="3">
        <f t="shared" ref="A4:A14" si="1">A3+1</f>
        <v>2</v>
      </c>
      <c r="B4" s="3" t="s">
        <v>17</v>
      </c>
      <c r="C4" s="3" t="s">
        <v>343</v>
      </c>
      <c r="D4" s="3" t="s">
        <v>12</v>
      </c>
      <c r="E4" s="3"/>
      <c r="F4" s="3"/>
      <c r="G4" s="3" t="s">
        <v>18</v>
      </c>
      <c r="H4" s="6">
        <v>8</v>
      </c>
      <c r="I4" s="6" t="str">
        <f t="shared" si="0"/>
        <v>APROBADO</v>
      </c>
      <c r="J4" s="9">
        <v>38.25</v>
      </c>
      <c r="K4" s="3"/>
      <c r="L4" s="3"/>
    </row>
    <row r="5" spans="1:12" s="5" customFormat="1" x14ac:dyDescent="0.25">
      <c r="A5" s="3">
        <f t="shared" si="1"/>
        <v>3</v>
      </c>
      <c r="B5" s="3" t="s">
        <v>38</v>
      </c>
      <c r="C5" s="3" t="s">
        <v>39</v>
      </c>
      <c r="D5" s="3" t="s">
        <v>12</v>
      </c>
      <c r="E5" s="3"/>
      <c r="F5" s="3"/>
      <c r="G5" s="3" t="s">
        <v>40</v>
      </c>
      <c r="H5" s="6">
        <f>AVERAGE(8.9,7.9,8.4,9.1,8.6)</f>
        <v>8.5800000000000018</v>
      </c>
      <c r="I5" s="6" t="str">
        <f t="shared" si="0"/>
        <v>APROBADO</v>
      </c>
      <c r="J5" s="9">
        <v>39</v>
      </c>
      <c r="K5" s="3"/>
      <c r="L5" s="3"/>
    </row>
    <row r="6" spans="1:12" s="5" customFormat="1" x14ac:dyDescent="0.25">
      <c r="A6" s="3">
        <f t="shared" si="1"/>
        <v>4</v>
      </c>
      <c r="B6" s="24" t="s">
        <v>41</v>
      </c>
      <c r="C6" s="24" t="s">
        <v>42</v>
      </c>
      <c r="D6" s="24" t="s">
        <v>43</v>
      </c>
      <c r="E6" s="24"/>
      <c r="F6" s="24"/>
      <c r="G6" s="24" t="s">
        <v>44</v>
      </c>
      <c r="H6" s="25">
        <v>8.3000000000000007</v>
      </c>
      <c r="I6" s="25" t="str">
        <f t="shared" si="0"/>
        <v>APROBADO</v>
      </c>
      <c r="J6" s="26">
        <v>51.2</v>
      </c>
      <c r="K6" s="24" t="s">
        <v>258</v>
      </c>
      <c r="L6" s="24"/>
    </row>
    <row r="7" spans="1:12" s="5" customFormat="1" x14ac:dyDescent="0.25">
      <c r="A7" s="3">
        <f t="shared" si="1"/>
        <v>5</v>
      </c>
      <c r="B7" s="3" t="s">
        <v>45</v>
      </c>
      <c r="C7" s="3" t="s">
        <v>46</v>
      </c>
      <c r="D7" s="3" t="s">
        <v>29</v>
      </c>
      <c r="E7" s="3"/>
      <c r="F7" s="3"/>
      <c r="G7" s="3" t="s">
        <v>87</v>
      </c>
      <c r="H7" s="6">
        <v>8.5</v>
      </c>
      <c r="I7" s="6" t="str">
        <f t="shared" si="0"/>
        <v>APROBADO</v>
      </c>
      <c r="J7" s="9">
        <v>37.5</v>
      </c>
      <c r="K7" s="3"/>
      <c r="L7" s="3"/>
    </row>
    <row r="8" spans="1:12" s="5" customFormat="1" x14ac:dyDescent="0.25">
      <c r="A8" s="3">
        <f t="shared" si="1"/>
        <v>6</v>
      </c>
      <c r="B8" s="3" t="s">
        <v>47</v>
      </c>
      <c r="C8" s="3" t="s">
        <v>48</v>
      </c>
      <c r="D8" s="3" t="s">
        <v>22</v>
      </c>
      <c r="E8" s="3"/>
      <c r="F8" s="3"/>
      <c r="G8" s="3" t="s">
        <v>24</v>
      </c>
      <c r="H8" s="6">
        <v>8.6999999999999993</v>
      </c>
      <c r="I8" s="6" t="str">
        <f t="shared" si="0"/>
        <v>APROBADO</v>
      </c>
      <c r="J8" s="9">
        <v>39.75</v>
      </c>
      <c r="K8" s="3"/>
      <c r="L8" s="3"/>
    </row>
    <row r="9" spans="1:12" s="5" customFormat="1" x14ac:dyDescent="0.25">
      <c r="A9" s="3">
        <f t="shared" si="1"/>
        <v>7</v>
      </c>
      <c r="B9" s="3" t="s">
        <v>14</v>
      </c>
      <c r="C9" s="3" t="s">
        <v>15</v>
      </c>
      <c r="D9" s="3" t="s">
        <v>16</v>
      </c>
      <c r="E9" s="3"/>
      <c r="F9" s="3"/>
      <c r="G9" s="3" t="s">
        <v>44</v>
      </c>
      <c r="H9" s="6">
        <v>8.6</v>
      </c>
      <c r="I9" s="6" t="str">
        <f t="shared" si="0"/>
        <v>APROBADO</v>
      </c>
      <c r="J9" s="9">
        <v>51.2</v>
      </c>
      <c r="K9" s="3"/>
      <c r="L9" s="3"/>
    </row>
    <row r="10" spans="1:12" s="5" customFormat="1" x14ac:dyDescent="0.25">
      <c r="A10" s="3">
        <f t="shared" si="1"/>
        <v>8</v>
      </c>
      <c r="B10" s="3" t="s">
        <v>35</v>
      </c>
      <c r="C10" s="3" t="s">
        <v>36</v>
      </c>
      <c r="D10" s="3" t="s">
        <v>37</v>
      </c>
      <c r="E10" s="3"/>
      <c r="F10" s="3"/>
      <c r="G10" s="3" t="s">
        <v>87</v>
      </c>
      <c r="H10" s="6">
        <v>8.1</v>
      </c>
      <c r="I10" s="6" t="str">
        <f t="shared" si="0"/>
        <v>APROBADO</v>
      </c>
      <c r="J10" s="9">
        <v>37.5</v>
      </c>
      <c r="K10" s="3"/>
      <c r="L10" s="3"/>
    </row>
    <row r="11" spans="1:12" s="5" customFormat="1" x14ac:dyDescent="0.25">
      <c r="A11" s="3">
        <f t="shared" si="1"/>
        <v>9</v>
      </c>
      <c r="B11" s="3" t="s">
        <v>30</v>
      </c>
      <c r="C11" s="3" t="s">
        <v>31</v>
      </c>
      <c r="D11" s="3" t="s">
        <v>29</v>
      </c>
      <c r="E11" s="3"/>
      <c r="F11" s="3"/>
      <c r="G11" s="3" t="s">
        <v>24</v>
      </c>
      <c r="H11" s="6">
        <f>ROUND(AVERAGE(7.5,7.1,8,8.4,8.9),1)</f>
        <v>8</v>
      </c>
      <c r="I11" s="6" t="str">
        <f t="shared" si="0"/>
        <v>APROBADO</v>
      </c>
      <c r="J11" s="9">
        <v>39.75</v>
      </c>
      <c r="K11" s="3"/>
      <c r="L11" s="3"/>
    </row>
    <row r="12" spans="1:12" s="5" customFormat="1" x14ac:dyDescent="0.25">
      <c r="A12" s="3">
        <f t="shared" si="1"/>
        <v>10</v>
      </c>
      <c r="B12" s="3" t="s">
        <v>25</v>
      </c>
      <c r="C12" s="3" t="s">
        <v>26</v>
      </c>
      <c r="D12" s="3" t="s">
        <v>16</v>
      </c>
      <c r="E12" s="3"/>
      <c r="F12" s="3"/>
      <c r="G12" s="3" t="s">
        <v>44</v>
      </c>
      <c r="H12" s="6">
        <v>8.6</v>
      </c>
      <c r="I12" s="6" t="str">
        <f t="shared" si="0"/>
        <v>APROBADO</v>
      </c>
      <c r="J12" s="9">
        <v>51.2</v>
      </c>
      <c r="K12" s="3"/>
      <c r="L12" s="3"/>
    </row>
    <row r="13" spans="1:12" x14ac:dyDescent="0.25">
      <c r="A13" s="3">
        <f t="shared" si="1"/>
        <v>11</v>
      </c>
      <c r="B13" s="3" t="s">
        <v>27</v>
      </c>
      <c r="C13" s="3" t="s">
        <v>28</v>
      </c>
      <c r="D13" s="3" t="s">
        <v>29</v>
      </c>
      <c r="E13" s="3"/>
      <c r="F13" s="3"/>
      <c r="G13" s="3" t="s">
        <v>24</v>
      </c>
      <c r="H13" s="6">
        <v>9.1</v>
      </c>
      <c r="I13" s="6" t="str">
        <f t="shared" si="0"/>
        <v>APROBADO</v>
      </c>
      <c r="J13" s="9">
        <v>39.75</v>
      </c>
      <c r="K13" s="11"/>
      <c r="L13" s="11"/>
    </row>
    <row r="14" spans="1:12" x14ac:dyDescent="0.25">
      <c r="A14" s="3">
        <f t="shared" si="1"/>
        <v>12</v>
      </c>
      <c r="B14" s="3" t="s">
        <v>206</v>
      </c>
      <c r="C14" s="3" t="s">
        <v>207</v>
      </c>
      <c r="D14" s="3" t="s">
        <v>22</v>
      </c>
      <c r="E14" s="11"/>
      <c r="F14" s="11"/>
      <c r="G14" s="3" t="s">
        <v>302</v>
      </c>
      <c r="H14" s="6"/>
      <c r="I14" s="6"/>
      <c r="J14" s="9"/>
      <c r="K14" s="11"/>
      <c r="L14" s="21"/>
    </row>
    <row r="15" spans="1:12" x14ac:dyDescent="0.25">
      <c r="A15" s="17"/>
      <c r="B15" s="17"/>
      <c r="C15" s="17"/>
      <c r="D15" s="17"/>
      <c r="E15" s="17"/>
      <c r="F15" s="17"/>
      <c r="G15" s="17"/>
      <c r="H15" s="19"/>
      <c r="I15" s="19"/>
      <c r="J15" s="20"/>
      <c r="K15" s="21"/>
      <c r="L15" s="21"/>
    </row>
    <row r="16" spans="1:12" x14ac:dyDescent="0.25">
      <c r="A16" s="63" t="s">
        <v>249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2" s="5" customFormat="1" x14ac:dyDescent="0.25">
      <c r="A17" s="3">
        <v>1</v>
      </c>
      <c r="B17" s="3" t="s">
        <v>6</v>
      </c>
      <c r="C17" s="3" t="s">
        <v>7</v>
      </c>
      <c r="D17" s="3" t="s">
        <v>8</v>
      </c>
      <c r="E17" s="3"/>
      <c r="F17" s="3"/>
      <c r="G17" s="3" t="s">
        <v>9</v>
      </c>
      <c r="H17" s="23" t="s">
        <v>249</v>
      </c>
      <c r="I17" s="31"/>
      <c r="J17" s="9">
        <v>43.2</v>
      </c>
      <c r="K17" s="3"/>
      <c r="L17" s="3"/>
    </row>
    <row r="18" spans="1:12" s="5" customFormat="1" x14ac:dyDescent="0.25">
      <c r="A18" s="3">
        <f>A17+1</f>
        <v>2</v>
      </c>
      <c r="B18" s="3" t="s">
        <v>10</v>
      </c>
      <c r="C18" s="3" t="s">
        <v>11</v>
      </c>
      <c r="D18" s="4" t="s">
        <v>12</v>
      </c>
      <c r="E18" s="4"/>
      <c r="F18" s="4"/>
      <c r="G18" s="3" t="s">
        <v>13</v>
      </c>
      <c r="H18" s="30" t="s">
        <v>249</v>
      </c>
      <c r="I18" s="6"/>
      <c r="J18" s="9">
        <v>48.8</v>
      </c>
      <c r="K18" s="3"/>
      <c r="L18" s="3"/>
    </row>
    <row r="19" spans="1:12" s="5" customFormat="1" x14ac:dyDescent="0.25">
      <c r="A19" s="3">
        <f t="shared" ref="A19:A22" si="2">A18+1</f>
        <v>3</v>
      </c>
      <c r="B19" s="3" t="s">
        <v>50</v>
      </c>
      <c r="C19" s="3" t="s">
        <v>51</v>
      </c>
      <c r="D19" s="4" t="s">
        <v>52</v>
      </c>
      <c r="E19" s="4"/>
      <c r="F19" s="4"/>
      <c r="G19" s="3" t="s">
        <v>13</v>
      </c>
      <c r="H19" s="30" t="s">
        <v>249</v>
      </c>
      <c r="I19" s="6"/>
      <c r="J19" s="9">
        <v>48.8</v>
      </c>
      <c r="K19" s="3"/>
      <c r="L19" s="3"/>
    </row>
    <row r="20" spans="1:12" s="5" customFormat="1" x14ac:dyDescent="0.25">
      <c r="A20" s="3">
        <f t="shared" si="2"/>
        <v>4</v>
      </c>
      <c r="B20" s="3" t="s">
        <v>19</v>
      </c>
      <c r="C20" s="3" t="s">
        <v>20</v>
      </c>
      <c r="D20" s="3" t="s">
        <v>21</v>
      </c>
      <c r="E20" s="3"/>
      <c r="F20" s="3"/>
      <c r="G20" s="3" t="s">
        <v>13</v>
      </c>
      <c r="H20" s="30" t="s">
        <v>249</v>
      </c>
      <c r="I20" s="6"/>
      <c r="J20" s="9">
        <v>48.8</v>
      </c>
      <c r="K20" s="3"/>
      <c r="L20" s="3"/>
    </row>
    <row r="21" spans="1:12" s="5" customFormat="1" x14ac:dyDescent="0.25">
      <c r="A21" s="3">
        <f t="shared" si="2"/>
        <v>5</v>
      </c>
      <c r="B21" s="3" t="s">
        <v>54</v>
      </c>
      <c r="C21" s="3" t="s">
        <v>55</v>
      </c>
      <c r="D21" s="3" t="s">
        <v>43</v>
      </c>
      <c r="E21" s="3"/>
      <c r="F21" s="3"/>
      <c r="G21" s="3" t="s">
        <v>9</v>
      </c>
      <c r="H21" s="30" t="s">
        <v>249</v>
      </c>
      <c r="I21" s="6"/>
      <c r="J21" s="9">
        <v>43.2</v>
      </c>
      <c r="K21" s="3"/>
      <c r="L21" s="3"/>
    </row>
    <row r="22" spans="1:12" s="5" customFormat="1" x14ac:dyDescent="0.25">
      <c r="A22" s="3">
        <f t="shared" si="2"/>
        <v>6</v>
      </c>
      <c r="B22" s="3" t="s">
        <v>85</v>
      </c>
      <c r="C22" s="3" t="s">
        <v>86</v>
      </c>
      <c r="D22" s="4" t="s">
        <v>29</v>
      </c>
      <c r="E22" s="4"/>
      <c r="F22" s="4"/>
      <c r="G22" s="3" t="s">
        <v>9</v>
      </c>
      <c r="H22" s="23" t="s">
        <v>249</v>
      </c>
      <c r="I22" s="31"/>
      <c r="J22" s="9">
        <v>43.2</v>
      </c>
      <c r="K22" s="3"/>
      <c r="L22" s="3"/>
    </row>
    <row r="24" spans="1:12" x14ac:dyDescent="0.25">
      <c r="B24" s="22" t="s">
        <v>255</v>
      </c>
      <c r="J24" s="16"/>
    </row>
  </sheetData>
  <autoFilter ref="A2:K2"/>
  <mergeCells count="2">
    <mergeCell ref="A16:K16"/>
    <mergeCell ref="A1:K1"/>
  </mergeCells>
  <conditionalFormatting sqref="B13 B15">
    <cfRule type="duplicateValues" dxfId="53" priority="4"/>
  </conditionalFormatting>
  <conditionalFormatting sqref="A16 B25:B28">
    <cfRule type="duplicateValues" dxfId="52" priority="9"/>
  </conditionalFormatting>
  <conditionalFormatting sqref="I3 I9:I15 I18:I21">
    <cfRule type="cellIs" dxfId="51" priority="3" operator="equal">
      <formula>"REPROBADO"</formula>
    </cfRule>
  </conditionalFormatting>
  <conditionalFormatting sqref="I4:I8">
    <cfRule type="cellIs" dxfId="50" priority="2" operator="equal">
      <formula>"REPROBADO"</formula>
    </cfRule>
  </conditionalFormatting>
  <conditionalFormatting sqref="B14">
    <cfRule type="duplicateValues" dxfId="49" priority="1"/>
  </conditionalFormatting>
  <pageMargins left="0.87" right="0.3" top="0.74803149606299213" bottom="0.74803149606299213" header="0.31496062992125984" footer="0.31496062992125984"/>
  <pageSetup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93"/>
  <sheetViews>
    <sheetView workbookViewId="0">
      <pane ySplit="2" topLeftCell="A3" activePane="bottomLeft" state="frozen"/>
      <selection pane="bottomLeft" activeCell="E39" sqref="E39"/>
    </sheetView>
  </sheetViews>
  <sheetFormatPr baseColWidth="10" defaultColWidth="9.140625" defaultRowHeight="15" x14ac:dyDescent="0.25"/>
  <cols>
    <col min="1" max="1" width="3" bestFit="1" customWidth="1"/>
    <col min="2" max="2" width="27.5703125" customWidth="1"/>
    <col min="3" max="3" width="19" bestFit="1" customWidth="1"/>
    <col min="4" max="4" width="31.7109375" bestFit="1" customWidth="1"/>
    <col min="5" max="5" width="31.7109375" customWidth="1"/>
    <col min="6" max="6" width="48.85546875" hidden="1" customWidth="1"/>
    <col min="7" max="7" width="14.140625" customWidth="1"/>
    <col min="8" max="8" width="0.7109375" customWidth="1"/>
    <col min="9" max="9" width="14.42578125" bestFit="1" customWidth="1"/>
    <col min="10" max="10" width="6.42578125" bestFit="1" customWidth="1"/>
    <col min="11" max="11" width="5.7109375" customWidth="1"/>
    <col min="12" max="12" width="6.28515625" customWidth="1"/>
    <col min="13" max="13" width="6.42578125" customWidth="1"/>
    <col min="14" max="14" width="7" customWidth="1"/>
    <col min="16" max="16" width="44.7109375" customWidth="1"/>
  </cols>
  <sheetData>
    <row r="1" spans="1:18" s="2" customFormat="1" x14ac:dyDescent="0.25">
      <c r="A1" s="54" t="s">
        <v>0</v>
      </c>
      <c r="B1" s="54" t="s">
        <v>1</v>
      </c>
      <c r="C1" s="54" t="s">
        <v>2</v>
      </c>
      <c r="D1" s="54" t="s">
        <v>3</v>
      </c>
      <c r="E1" s="54" t="s">
        <v>171</v>
      </c>
      <c r="F1" s="54" t="s">
        <v>4</v>
      </c>
      <c r="G1" s="54" t="s">
        <v>388</v>
      </c>
      <c r="H1" s="54" t="s">
        <v>259</v>
      </c>
      <c r="I1" s="54" t="s">
        <v>259</v>
      </c>
      <c r="J1" s="55" t="s">
        <v>389</v>
      </c>
      <c r="K1" s="55" t="s">
        <v>390</v>
      </c>
      <c r="L1" s="55" t="s">
        <v>391</v>
      </c>
      <c r="M1" s="55" t="s">
        <v>392</v>
      </c>
      <c r="N1" s="55" t="s">
        <v>393</v>
      </c>
    </row>
    <row r="2" spans="1:18" s="5" customFormat="1" hidden="1" x14ac:dyDescent="0.25">
      <c r="A2" s="3">
        <v>1</v>
      </c>
      <c r="B2" s="3" t="s">
        <v>33</v>
      </c>
      <c r="C2" s="3" t="s">
        <v>34</v>
      </c>
      <c r="D2" s="3" t="s">
        <v>12</v>
      </c>
      <c r="E2" s="3" t="s">
        <v>124</v>
      </c>
      <c r="F2" s="3" t="s">
        <v>24</v>
      </c>
      <c r="G2" s="6"/>
      <c r="H2" s="6"/>
      <c r="I2" s="3" t="s">
        <v>396</v>
      </c>
      <c r="J2" s="13" t="s">
        <v>394</v>
      </c>
      <c r="K2" s="13" t="s">
        <v>394</v>
      </c>
      <c r="L2" s="13" t="s">
        <v>394</v>
      </c>
      <c r="M2" s="13" t="s">
        <v>394</v>
      </c>
      <c r="N2" s="13"/>
    </row>
    <row r="3" spans="1:18" s="5" customFormat="1" x14ac:dyDescent="0.25">
      <c r="A3" s="3">
        <f t="shared" ref="A3:A66" si="0">A2+1</f>
        <v>2</v>
      </c>
      <c r="B3" s="3" t="s">
        <v>17</v>
      </c>
      <c r="C3" s="3" t="s">
        <v>343</v>
      </c>
      <c r="D3" s="3" t="s">
        <v>12</v>
      </c>
      <c r="E3" s="3" t="s">
        <v>124</v>
      </c>
      <c r="F3" s="3" t="s">
        <v>18</v>
      </c>
      <c r="G3" s="6"/>
      <c r="H3" s="6"/>
      <c r="I3" s="3"/>
      <c r="J3" s="3"/>
      <c r="K3" s="3"/>
      <c r="L3" s="3"/>
      <c r="M3" s="3"/>
      <c r="N3" s="3"/>
    </row>
    <row r="4" spans="1:18" s="5" customFormat="1" x14ac:dyDescent="0.25">
      <c r="A4" s="3">
        <f t="shared" si="0"/>
        <v>3</v>
      </c>
      <c r="B4" s="3" t="s">
        <v>38</v>
      </c>
      <c r="C4" s="3" t="s">
        <v>39</v>
      </c>
      <c r="D4" s="3" t="s">
        <v>12</v>
      </c>
      <c r="E4" s="3" t="s">
        <v>124</v>
      </c>
      <c r="F4" s="3" t="s">
        <v>40</v>
      </c>
      <c r="G4" s="6"/>
      <c r="H4" s="6"/>
      <c r="I4" s="3"/>
      <c r="J4" s="3"/>
      <c r="K4" s="3"/>
      <c r="L4" s="3"/>
      <c r="M4" s="3"/>
      <c r="N4" s="3"/>
    </row>
    <row r="5" spans="1:18" s="5" customFormat="1" x14ac:dyDescent="0.25">
      <c r="A5" s="3">
        <f t="shared" si="0"/>
        <v>4</v>
      </c>
      <c r="B5" s="3" t="s">
        <v>45</v>
      </c>
      <c r="C5" s="3" t="s">
        <v>46</v>
      </c>
      <c r="D5" s="3" t="s">
        <v>29</v>
      </c>
      <c r="E5" s="3" t="s">
        <v>124</v>
      </c>
      <c r="F5" s="3" t="s">
        <v>87</v>
      </c>
      <c r="G5" s="6"/>
      <c r="H5" s="6"/>
      <c r="I5" s="3"/>
      <c r="J5" s="3"/>
      <c r="K5" s="3"/>
      <c r="L5" s="3"/>
      <c r="M5" s="3"/>
      <c r="N5" s="3"/>
      <c r="Q5" s="5">
        <v>12</v>
      </c>
      <c r="R5" s="5" t="e">
        <f>#REF!*Q5</f>
        <v>#REF!</v>
      </c>
    </row>
    <row r="6" spans="1:18" s="5" customFormat="1" hidden="1" x14ac:dyDescent="0.25">
      <c r="A6" s="3">
        <f t="shared" si="0"/>
        <v>5</v>
      </c>
      <c r="B6" s="3" t="s">
        <v>47</v>
      </c>
      <c r="C6" s="3" t="s">
        <v>48</v>
      </c>
      <c r="D6" s="3" t="s">
        <v>22</v>
      </c>
      <c r="E6" s="3" t="s">
        <v>124</v>
      </c>
      <c r="F6" s="3" t="s">
        <v>24</v>
      </c>
      <c r="G6" s="6"/>
      <c r="H6" s="6"/>
      <c r="I6" s="3" t="s">
        <v>396</v>
      </c>
      <c r="J6" s="13" t="s">
        <v>394</v>
      </c>
      <c r="K6" s="13" t="s">
        <v>394</v>
      </c>
      <c r="L6" s="13" t="s">
        <v>394</v>
      </c>
      <c r="M6" s="13" t="s">
        <v>394</v>
      </c>
      <c r="N6" s="13"/>
      <c r="Q6" s="5">
        <v>12</v>
      </c>
      <c r="R6" s="5" t="e">
        <f>#REF!*Q6</f>
        <v>#REF!</v>
      </c>
    </row>
    <row r="7" spans="1:18" s="5" customFormat="1" hidden="1" x14ac:dyDescent="0.25">
      <c r="A7" s="3">
        <f t="shared" si="0"/>
        <v>6</v>
      </c>
      <c r="B7" s="3" t="s">
        <v>14</v>
      </c>
      <c r="C7" s="3" t="s">
        <v>15</v>
      </c>
      <c r="D7" s="3" t="s">
        <v>16</v>
      </c>
      <c r="E7" s="3" t="s">
        <v>124</v>
      </c>
      <c r="F7" s="3" t="s">
        <v>44</v>
      </c>
      <c r="G7" s="6" t="s">
        <v>377</v>
      </c>
      <c r="H7" s="3"/>
      <c r="I7" s="3" t="s">
        <v>396</v>
      </c>
      <c r="J7" s="13"/>
      <c r="K7" s="13"/>
      <c r="L7" s="13" t="s">
        <v>394</v>
      </c>
      <c r="M7" s="13" t="s">
        <v>394</v>
      </c>
      <c r="N7" s="13" t="s">
        <v>394</v>
      </c>
      <c r="Q7" s="5">
        <v>12</v>
      </c>
      <c r="R7" s="5" t="e">
        <f>#REF!*Q7</f>
        <v>#REF!</v>
      </c>
    </row>
    <row r="8" spans="1:18" s="5" customFormat="1" x14ac:dyDescent="0.25">
      <c r="A8" s="3">
        <f t="shared" si="0"/>
        <v>7</v>
      </c>
      <c r="B8" s="3" t="s">
        <v>35</v>
      </c>
      <c r="C8" s="3" t="s">
        <v>36</v>
      </c>
      <c r="D8" s="3" t="s">
        <v>37</v>
      </c>
      <c r="E8" s="3" t="s">
        <v>124</v>
      </c>
      <c r="F8" s="3" t="s">
        <v>87</v>
      </c>
      <c r="G8" s="6"/>
      <c r="H8" s="3"/>
      <c r="I8" s="3"/>
      <c r="J8" s="3"/>
      <c r="K8" s="3"/>
      <c r="L8" s="3"/>
      <c r="M8" s="3"/>
      <c r="N8" s="3"/>
      <c r="R8" s="5" t="e">
        <f>SUM(R5:R7)</f>
        <v>#REF!</v>
      </c>
    </row>
    <row r="9" spans="1:18" s="5" customFormat="1" x14ac:dyDescent="0.25">
      <c r="A9" s="3">
        <f t="shared" si="0"/>
        <v>8</v>
      </c>
      <c r="B9" s="3" t="s">
        <v>30</v>
      </c>
      <c r="C9" s="3" t="s">
        <v>31</v>
      </c>
      <c r="D9" s="3" t="s">
        <v>29</v>
      </c>
      <c r="E9" s="3" t="s">
        <v>124</v>
      </c>
      <c r="F9" s="3" t="s">
        <v>24</v>
      </c>
      <c r="G9" s="6"/>
      <c r="H9" s="3"/>
      <c r="I9" s="3"/>
      <c r="J9" s="3"/>
      <c r="K9" s="3"/>
      <c r="L9" s="3"/>
      <c r="M9" s="3"/>
      <c r="N9" s="3"/>
    </row>
    <row r="10" spans="1:18" s="5" customFormat="1" hidden="1" x14ac:dyDescent="0.25">
      <c r="A10" s="3">
        <f t="shared" si="0"/>
        <v>9</v>
      </c>
      <c r="B10" s="3" t="s">
        <v>25</v>
      </c>
      <c r="C10" s="3" t="s">
        <v>26</v>
      </c>
      <c r="D10" s="3" t="s">
        <v>16</v>
      </c>
      <c r="E10" s="3" t="s">
        <v>124</v>
      </c>
      <c r="F10" s="3" t="s">
        <v>44</v>
      </c>
      <c r="G10" s="6" t="s">
        <v>376</v>
      </c>
      <c r="H10" s="3"/>
      <c r="I10" s="3" t="s">
        <v>396</v>
      </c>
      <c r="J10" s="13"/>
      <c r="K10" s="13"/>
      <c r="L10" s="13" t="s">
        <v>394</v>
      </c>
      <c r="M10" s="13" t="s">
        <v>394</v>
      </c>
      <c r="N10" s="13" t="s">
        <v>394</v>
      </c>
    </row>
    <row r="11" spans="1:18" hidden="1" x14ac:dyDescent="0.25">
      <c r="A11" s="3">
        <f t="shared" si="0"/>
        <v>10</v>
      </c>
      <c r="B11" s="3" t="s">
        <v>27</v>
      </c>
      <c r="C11" s="3" t="s">
        <v>28</v>
      </c>
      <c r="D11" s="3" t="s">
        <v>29</v>
      </c>
      <c r="E11" s="3" t="s">
        <v>124</v>
      </c>
      <c r="F11" s="3" t="s">
        <v>24</v>
      </c>
      <c r="G11" s="6" t="s">
        <v>375</v>
      </c>
      <c r="H11" s="11"/>
      <c r="I11" s="3" t="s">
        <v>396</v>
      </c>
      <c r="J11" s="13" t="s">
        <v>394</v>
      </c>
      <c r="K11" s="13" t="s">
        <v>394</v>
      </c>
      <c r="L11" s="13" t="s">
        <v>394</v>
      </c>
      <c r="M11" s="13" t="s">
        <v>394</v>
      </c>
      <c r="N11" s="13"/>
    </row>
    <row r="12" spans="1:18" x14ac:dyDescent="0.25">
      <c r="A12" s="3">
        <f t="shared" si="0"/>
        <v>11</v>
      </c>
      <c r="B12" s="3" t="s">
        <v>206</v>
      </c>
      <c r="C12" s="3" t="s">
        <v>207</v>
      </c>
      <c r="D12" s="3" t="s">
        <v>22</v>
      </c>
      <c r="E12" s="3" t="s">
        <v>124</v>
      </c>
      <c r="F12" s="3" t="s">
        <v>302</v>
      </c>
      <c r="G12" s="6" t="s">
        <v>397</v>
      </c>
      <c r="H12" s="11"/>
      <c r="I12" s="11"/>
      <c r="J12" s="3"/>
      <c r="K12" s="3"/>
      <c r="L12" s="3"/>
      <c r="M12" s="3"/>
      <c r="N12" s="3"/>
    </row>
    <row r="13" spans="1:18" s="5" customFormat="1" x14ac:dyDescent="0.25">
      <c r="A13" s="3">
        <f t="shared" si="0"/>
        <v>12</v>
      </c>
      <c r="B13" s="39" t="s">
        <v>6</v>
      </c>
      <c r="C13" s="39" t="s">
        <v>7</v>
      </c>
      <c r="D13" s="39" t="s">
        <v>8</v>
      </c>
      <c r="E13" s="39" t="s">
        <v>124</v>
      </c>
      <c r="F13" s="39" t="s">
        <v>9</v>
      </c>
      <c r="G13" s="51"/>
      <c r="H13" s="39"/>
      <c r="I13" s="3"/>
      <c r="J13" s="3"/>
      <c r="K13" s="3"/>
      <c r="L13" s="3"/>
      <c r="M13" s="3"/>
      <c r="N13" s="3"/>
    </row>
    <row r="14" spans="1:18" s="5" customFormat="1" x14ac:dyDescent="0.25">
      <c r="A14" s="3">
        <f t="shared" si="0"/>
        <v>13</v>
      </c>
      <c r="B14" s="39" t="s">
        <v>10</v>
      </c>
      <c r="C14" s="39" t="s">
        <v>11</v>
      </c>
      <c r="D14" s="52" t="s">
        <v>12</v>
      </c>
      <c r="E14" s="39" t="s">
        <v>124</v>
      </c>
      <c r="F14" s="39" t="s">
        <v>13</v>
      </c>
      <c r="G14" s="53"/>
      <c r="H14" s="39"/>
      <c r="I14" s="3"/>
      <c r="J14" s="3"/>
      <c r="K14" s="3"/>
      <c r="L14" s="3"/>
      <c r="M14" s="3"/>
      <c r="N14" s="3"/>
    </row>
    <row r="15" spans="1:18" s="5" customFormat="1" x14ac:dyDescent="0.25">
      <c r="A15" s="3">
        <f t="shared" si="0"/>
        <v>14</v>
      </c>
      <c r="B15" s="39" t="s">
        <v>50</v>
      </c>
      <c r="C15" s="39" t="s">
        <v>51</v>
      </c>
      <c r="D15" s="52" t="s">
        <v>52</v>
      </c>
      <c r="E15" s="39" t="s">
        <v>124</v>
      </c>
      <c r="F15" s="39" t="s">
        <v>13</v>
      </c>
      <c r="G15" s="53"/>
      <c r="H15" s="39"/>
      <c r="I15" s="3"/>
      <c r="J15" s="3"/>
      <c r="K15" s="3"/>
      <c r="L15" s="3"/>
      <c r="M15" s="3"/>
      <c r="N15" s="3"/>
    </row>
    <row r="16" spans="1:18" s="5" customFormat="1" x14ac:dyDescent="0.25">
      <c r="A16" s="3">
        <f t="shared" si="0"/>
        <v>15</v>
      </c>
      <c r="B16" s="39" t="s">
        <v>19</v>
      </c>
      <c r="C16" s="39" t="s">
        <v>20</v>
      </c>
      <c r="D16" s="39" t="s">
        <v>21</v>
      </c>
      <c r="E16" s="39" t="s">
        <v>124</v>
      </c>
      <c r="F16" s="39" t="s">
        <v>13</v>
      </c>
      <c r="G16" s="53"/>
      <c r="H16" s="39"/>
      <c r="I16" s="3"/>
      <c r="J16" s="3"/>
      <c r="K16" s="3"/>
      <c r="L16" s="3"/>
      <c r="M16" s="3"/>
      <c r="N16" s="3"/>
    </row>
    <row r="17" spans="1:14" s="5" customFormat="1" x14ac:dyDescent="0.25">
      <c r="A17" s="3">
        <f t="shared" si="0"/>
        <v>16</v>
      </c>
      <c r="B17" s="39" t="s">
        <v>54</v>
      </c>
      <c r="C17" s="39" t="s">
        <v>55</v>
      </c>
      <c r="D17" s="39" t="s">
        <v>43</v>
      </c>
      <c r="E17" s="39" t="s">
        <v>124</v>
      </c>
      <c r="F17" s="39" t="s">
        <v>9</v>
      </c>
      <c r="G17" s="53"/>
      <c r="H17" s="39"/>
      <c r="I17" s="3"/>
      <c r="J17" s="3"/>
      <c r="K17" s="3"/>
      <c r="L17" s="3"/>
      <c r="M17" s="3"/>
      <c r="N17" s="3"/>
    </row>
    <row r="18" spans="1:14" s="5" customFormat="1" x14ac:dyDescent="0.25">
      <c r="A18" s="3">
        <f t="shared" si="0"/>
        <v>17</v>
      </c>
      <c r="B18" s="39" t="s">
        <v>85</v>
      </c>
      <c r="C18" s="39" t="s">
        <v>86</v>
      </c>
      <c r="D18" s="52" t="s">
        <v>29</v>
      </c>
      <c r="E18" s="39" t="s">
        <v>124</v>
      </c>
      <c r="F18" s="39" t="s">
        <v>9</v>
      </c>
      <c r="G18" s="51"/>
      <c r="H18" s="39"/>
      <c r="I18" s="3"/>
      <c r="J18" s="3"/>
      <c r="K18" s="3"/>
      <c r="L18" s="3"/>
      <c r="M18" s="3"/>
      <c r="N18" s="3"/>
    </row>
    <row r="19" spans="1:14" hidden="1" x14ac:dyDescent="0.25">
      <c r="A19" s="3">
        <f t="shared" si="0"/>
        <v>18</v>
      </c>
      <c r="B19" s="41" t="s">
        <v>284</v>
      </c>
      <c r="C19" s="41" t="s">
        <v>285</v>
      </c>
      <c r="D19" s="41" t="s">
        <v>286</v>
      </c>
      <c r="E19" s="41" t="s">
        <v>124</v>
      </c>
      <c r="F19" s="41" t="s">
        <v>13</v>
      </c>
      <c r="G19" s="41" t="s">
        <v>380</v>
      </c>
      <c r="H19" s="41"/>
      <c r="I19" s="3" t="s">
        <v>396</v>
      </c>
      <c r="J19" s="13"/>
      <c r="K19" s="13" t="s">
        <v>394</v>
      </c>
      <c r="L19" s="13" t="s">
        <v>394</v>
      </c>
      <c r="M19" s="13" t="s">
        <v>394</v>
      </c>
      <c r="N19" s="13" t="s">
        <v>394</v>
      </c>
    </row>
    <row r="20" spans="1:14" s="5" customFormat="1" hidden="1" x14ac:dyDescent="0.25">
      <c r="A20" s="3">
        <f t="shared" si="0"/>
        <v>19</v>
      </c>
      <c r="B20" s="41" t="s">
        <v>287</v>
      </c>
      <c r="C20" s="41" t="s">
        <v>288</v>
      </c>
      <c r="D20" s="41" t="s">
        <v>98</v>
      </c>
      <c r="E20" s="41" t="s">
        <v>124</v>
      </c>
      <c r="F20" s="41" t="s">
        <v>44</v>
      </c>
      <c r="G20" s="41" t="s">
        <v>379</v>
      </c>
      <c r="H20" s="41"/>
      <c r="I20" s="3" t="s">
        <v>396</v>
      </c>
      <c r="J20" s="13" t="s">
        <v>394</v>
      </c>
      <c r="K20" s="13" t="s">
        <v>394</v>
      </c>
      <c r="L20" s="13" t="s">
        <v>394</v>
      </c>
      <c r="M20" s="13" t="s">
        <v>394</v>
      </c>
      <c r="N20" s="13"/>
    </row>
    <row r="21" spans="1:14" hidden="1" x14ac:dyDescent="0.25">
      <c r="A21" s="3">
        <f t="shared" si="0"/>
        <v>20</v>
      </c>
      <c r="B21" s="41" t="s">
        <v>293</v>
      </c>
      <c r="C21" s="41" t="s">
        <v>294</v>
      </c>
      <c r="D21" s="41" t="s">
        <v>12</v>
      </c>
      <c r="E21" s="41" t="s">
        <v>124</v>
      </c>
      <c r="F21" s="41" t="s">
        <v>40</v>
      </c>
      <c r="G21" s="41" t="s">
        <v>381</v>
      </c>
      <c r="H21" s="41"/>
      <c r="I21" s="3" t="s">
        <v>396</v>
      </c>
      <c r="J21" s="13" t="s">
        <v>394</v>
      </c>
      <c r="K21" s="13" t="s">
        <v>394</v>
      </c>
      <c r="L21" s="13" t="s">
        <v>394</v>
      </c>
      <c r="M21" s="13" t="s">
        <v>394</v>
      </c>
      <c r="N21" s="13" t="s">
        <v>394</v>
      </c>
    </row>
    <row r="22" spans="1:14" hidden="1" x14ac:dyDescent="0.25">
      <c r="A22" s="3">
        <f t="shared" si="0"/>
        <v>21</v>
      </c>
      <c r="B22" s="41" t="s">
        <v>283</v>
      </c>
      <c r="C22" s="41" t="s">
        <v>327</v>
      </c>
      <c r="D22" s="41" t="s">
        <v>43</v>
      </c>
      <c r="E22" s="41" t="s">
        <v>124</v>
      </c>
      <c r="F22" s="41" t="s">
        <v>24</v>
      </c>
      <c r="G22" s="41" t="s">
        <v>382</v>
      </c>
      <c r="H22" s="41"/>
      <c r="I22" s="3" t="s">
        <v>396</v>
      </c>
      <c r="J22" s="13" t="s">
        <v>394</v>
      </c>
      <c r="K22" s="13" t="s">
        <v>394</v>
      </c>
      <c r="L22" s="13" t="s">
        <v>394</v>
      </c>
      <c r="M22" s="13" t="s">
        <v>394</v>
      </c>
      <c r="N22" s="13"/>
    </row>
    <row r="23" spans="1:14" hidden="1" x14ac:dyDescent="0.25">
      <c r="A23" s="3">
        <f t="shared" si="0"/>
        <v>22</v>
      </c>
      <c r="B23" s="41" t="s">
        <v>308</v>
      </c>
      <c r="C23" s="41" t="s">
        <v>309</v>
      </c>
      <c r="D23" s="41" t="s">
        <v>12</v>
      </c>
      <c r="E23" s="41" t="s">
        <v>124</v>
      </c>
      <c r="F23" s="41" t="s">
        <v>87</v>
      </c>
      <c r="G23" s="41" t="s">
        <v>383</v>
      </c>
      <c r="H23" s="41"/>
      <c r="I23" s="3" t="s">
        <v>396</v>
      </c>
      <c r="J23" s="13" t="s">
        <v>394</v>
      </c>
      <c r="K23" s="13" t="s">
        <v>394</v>
      </c>
      <c r="L23" s="13" t="s">
        <v>394</v>
      </c>
      <c r="M23" s="13" t="s">
        <v>394</v>
      </c>
      <c r="N23" s="13"/>
    </row>
    <row r="24" spans="1:14" s="5" customFormat="1" x14ac:dyDescent="0.25">
      <c r="A24" s="3">
        <f t="shared" si="0"/>
        <v>23</v>
      </c>
      <c r="B24" s="41" t="s">
        <v>166</v>
      </c>
      <c r="C24" s="41" t="s">
        <v>312</v>
      </c>
      <c r="D24" s="41" t="s">
        <v>281</v>
      </c>
      <c r="E24" s="41" t="s">
        <v>124</v>
      </c>
      <c r="F24" s="41" t="s">
        <v>40</v>
      </c>
      <c r="G24" s="41"/>
      <c r="H24" s="41"/>
      <c r="I24" s="3"/>
      <c r="J24" s="3"/>
      <c r="K24" s="3"/>
      <c r="L24" s="3"/>
      <c r="M24" s="3"/>
      <c r="N24" s="3"/>
    </row>
    <row r="25" spans="1:14" hidden="1" x14ac:dyDescent="0.25">
      <c r="A25" s="3">
        <f t="shared" si="0"/>
        <v>24</v>
      </c>
      <c r="B25" s="41" t="s">
        <v>325</v>
      </c>
      <c r="C25" s="41" t="s">
        <v>326</v>
      </c>
      <c r="D25" s="41" t="s">
        <v>12</v>
      </c>
      <c r="E25" s="41" t="s">
        <v>124</v>
      </c>
      <c r="F25" s="41" t="s">
        <v>349</v>
      </c>
      <c r="G25" s="41" t="s">
        <v>384</v>
      </c>
      <c r="H25" s="41"/>
      <c r="I25" s="3" t="s">
        <v>396</v>
      </c>
      <c r="J25" s="13" t="s">
        <v>394</v>
      </c>
      <c r="K25" s="13" t="s">
        <v>394</v>
      </c>
      <c r="L25" s="13" t="s">
        <v>394</v>
      </c>
      <c r="M25" s="13" t="s">
        <v>394</v>
      </c>
      <c r="N25" s="13"/>
    </row>
    <row r="26" spans="1:14" hidden="1" x14ac:dyDescent="0.25">
      <c r="A26" s="3">
        <f t="shared" si="0"/>
        <v>25</v>
      </c>
      <c r="B26" s="43" t="s">
        <v>346</v>
      </c>
      <c r="C26" s="43" t="s">
        <v>347</v>
      </c>
      <c r="D26" s="43" t="s">
        <v>29</v>
      </c>
      <c r="E26" s="41" t="s">
        <v>124</v>
      </c>
      <c r="F26" s="41" t="s">
        <v>13</v>
      </c>
      <c r="G26" s="44" t="s">
        <v>385</v>
      </c>
      <c r="H26" s="41"/>
      <c r="I26" s="3" t="s">
        <v>396</v>
      </c>
      <c r="J26" s="13" t="s">
        <v>394</v>
      </c>
      <c r="K26" s="13"/>
      <c r="L26" s="13"/>
      <c r="M26" s="13"/>
      <c r="N26" s="13" t="s">
        <v>394</v>
      </c>
    </row>
    <row r="27" spans="1:14" s="5" customFormat="1" hidden="1" x14ac:dyDescent="0.25">
      <c r="A27" s="3">
        <f t="shared" si="0"/>
        <v>26</v>
      </c>
      <c r="B27" s="7" t="s">
        <v>88</v>
      </c>
      <c r="C27" s="7" t="s">
        <v>89</v>
      </c>
      <c r="D27" s="8" t="s">
        <v>90</v>
      </c>
      <c r="E27" s="8" t="s">
        <v>172</v>
      </c>
      <c r="F27" s="7" t="s">
        <v>61</v>
      </c>
      <c r="G27" s="10"/>
      <c r="H27" s="6"/>
      <c r="I27" s="3" t="s">
        <v>396</v>
      </c>
      <c r="J27" s="13"/>
      <c r="K27" s="13" t="s">
        <v>394</v>
      </c>
      <c r="L27" s="13"/>
      <c r="M27" s="13" t="s">
        <v>394</v>
      </c>
      <c r="N27" s="13"/>
    </row>
    <row r="28" spans="1:14" s="5" customFormat="1" hidden="1" x14ac:dyDescent="0.25">
      <c r="A28" s="3">
        <f t="shared" si="0"/>
        <v>27</v>
      </c>
      <c r="B28" s="7" t="s">
        <v>88</v>
      </c>
      <c r="C28" s="7" t="s">
        <v>91</v>
      </c>
      <c r="D28" s="8" t="s">
        <v>90</v>
      </c>
      <c r="E28" s="8" t="s">
        <v>172</v>
      </c>
      <c r="F28" s="7" t="s">
        <v>61</v>
      </c>
      <c r="G28" s="10"/>
      <c r="H28" s="6"/>
      <c r="I28" s="3" t="s">
        <v>396</v>
      </c>
      <c r="J28" s="13"/>
      <c r="K28" s="13" t="s">
        <v>394</v>
      </c>
      <c r="L28" s="13"/>
      <c r="M28" s="13" t="s">
        <v>394</v>
      </c>
      <c r="N28" s="13"/>
    </row>
    <row r="29" spans="1:14" s="5" customFormat="1" hidden="1" x14ac:dyDescent="0.25">
      <c r="A29" s="3">
        <f t="shared" si="0"/>
        <v>28</v>
      </c>
      <c r="B29" s="3" t="s">
        <v>59</v>
      </c>
      <c r="C29" s="3" t="s">
        <v>60</v>
      </c>
      <c r="D29" s="3" t="s">
        <v>29</v>
      </c>
      <c r="E29" s="8" t="s">
        <v>172</v>
      </c>
      <c r="F29" s="7" t="s">
        <v>61</v>
      </c>
      <c r="G29" s="6"/>
      <c r="H29" s="6"/>
      <c r="I29" s="3" t="s">
        <v>396</v>
      </c>
      <c r="J29" s="13" t="s">
        <v>394</v>
      </c>
      <c r="K29" s="13" t="s">
        <v>394</v>
      </c>
      <c r="L29" s="13" t="s">
        <v>394</v>
      </c>
      <c r="M29" s="13" t="s">
        <v>394</v>
      </c>
      <c r="N29" s="13"/>
    </row>
    <row r="30" spans="1:14" s="5" customFormat="1" hidden="1" x14ac:dyDescent="0.25">
      <c r="A30" s="3">
        <f t="shared" si="0"/>
        <v>29</v>
      </c>
      <c r="B30" s="3" t="s">
        <v>49</v>
      </c>
      <c r="C30" s="3" t="s">
        <v>68</v>
      </c>
      <c r="D30" s="3"/>
      <c r="E30" s="8" t="s">
        <v>172</v>
      </c>
      <c r="F30" s="3" t="s">
        <v>69</v>
      </c>
      <c r="G30" s="6"/>
      <c r="H30" s="6"/>
      <c r="I30" s="3" t="s">
        <v>396</v>
      </c>
      <c r="J30" s="13" t="s">
        <v>394</v>
      </c>
      <c r="K30" s="13"/>
      <c r="L30" s="13" t="s">
        <v>394</v>
      </c>
      <c r="M30" s="13"/>
      <c r="N30" s="13" t="s">
        <v>394</v>
      </c>
    </row>
    <row r="31" spans="1:14" s="5" customFormat="1" x14ac:dyDescent="0.25">
      <c r="A31" s="3">
        <f t="shared" si="0"/>
        <v>30</v>
      </c>
      <c r="B31" s="3" t="s">
        <v>49</v>
      </c>
      <c r="C31" s="3" t="s">
        <v>70</v>
      </c>
      <c r="D31" s="4" t="s">
        <v>53</v>
      </c>
      <c r="E31" s="8" t="s">
        <v>172</v>
      </c>
      <c r="F31" s="3" t="s">
        <v>69</v>
      </c>
      <c r="G31" s="6"/>
      <c r="H31" s="6"/>
      <c r="I31" s="3"/>
      <c r="J31" s="3"/>
      <c r="K31" s="3"/>
      <c r="L31" s="3"/>
      <c r="M31" s="3"/>
      <c r="N31" s="3"/>
    </row>
    <row r="32" spans="1:14" s="5" customFormat="1" hidden="1" x14ac:dyDescent="0.25">
      <c r="A32" s="3">
        <f t="shared" si="0"/>
        <v>31</v>
      </c>
      <c r="B32" s="3" t="s">
        <v>83</v>
      </c>
      <c r="C32" s="3" t="s">
        <v>84</v>
      </c>
      <c r="D32" s="4" t="s">
        <v>22</v>
      </c>
      <c r="E32" s="8" t="s">
        <v>172</v>
      </c>
      <c r="F32" s="3" t="s">
        <v>69</v>
      </c>
      <c r="G32" s="18"/>
      <c r="H32" s="6"/>
      <c r="I32" s="3" t="s">
        <v>396</v>
      </c>
      <c r="J32" s="13" t="s">
        <v>394</v>
      </c>
      <c r="K32" s="13" t="s">
        <v>394</v>
      </c>
      <c r="L32" s="13" t="s">
        <v>394</v>
      </c>
      <c r="M32" s="13" t="s">
        <v>394</v>
      </c>
      <c r="N32" s="13"/>
    </row>
    <row r="33" spans="1:14" s="5" customFormat="1" hidden="1" x14ac:dyDescent="0.25">
      <c r="A33" s="3">
        <f t="shared" si="0"/>
        <v>32</v>
      </c>
      <c r="B33" s="3" t="s">
        <v>71</v>
      </c>
      <c r="C33" s="3" t="s">
        <v>72</v>
      </c>
      <c r="D33" s="4" t="s">
        <v>12</v>
      </c>
      <c r="E33" s="8" t="s">
        <v>172</v>
      </c>
      <c r="F33" s="3" t="s">
        <v>69</v>
      </c>
      <c r="G33" s="6"/>
      <c r="H33" s="6"/>
      <c r="I33" s="3" t="s">
        <v>396</v>
      </c>
      <c r="J33" s="13" t="s">
        <v>394</v>
      </c>
      <c r="K33" s="13" t="s">
        <v>394</v>
      </c>
      <c r="L33" s="13" t="s">
        <v>394</v>
      </c>
      <c r="M33" s="13" t="s">
        <v>394</v>
      </c>
      <c r="N33" s="13"/>
    </row>
    <row r="34" spans="1:14" s="5" customFormat="1" hidden="1" x14ac:dyDescent="0.25">
      <c r="A34" s="3">
        <f t="shared" si="0"/>
        <v>33</v>
      </c>
      <c r="B34" s="3" t="s">
        <v>56</v>
      </c>
      <c r="C34" s="3" t="s">
        <v>57</v>
      </c>
      <c r="D34" s="3" t="s">
        <v>29</v>
      </c>
      <c r="E34" s="8" t="s">
        <v>172</v>
      </c>
      <c r="F34" s="3" t="s">
        <v>58</v>
      </c>
      <c r="G34" s="6"/>
      <c r="H34" s="6"/>
      <c r="I34" s="3" t="s">
        <v>396</v>
      </c>
      <c r="J34" s="13"/>
      <c r="K34" s="13" t="s">
        <v>394</v>
      </c>
      <c r="L34" s="13"/>
      <c r="M34" s="13" t="s">
        <v>394</v>
      </c>
      <c r="N34" s="13"/>
    </row>
    <row r="35" spans="1:14" s="5" customFormat="1" hidden="1" x14ac:dyDescent="0.25">
      <c r="A35" s="3">
        <f t="shared" si="0"/>
        <v>34</v>
      </c>
      <c r="B35" s="3" t="s">
        <v>96</v>
      </c>
      <c r="C35" s="3" t="s">
        <v>97</v>
      </c>
      <c r="D35" s="3" t="s">
        <v>12</v>
      </c>
      <c r="E35" s="8" t="s">
        <v>172</v>
      </c>
      <c r="F35" s="3" t="s">
        <v>257</v>
      </c>
      <c r="G35" s="6"/>
      <c r="H35" s="6"/>
      <c r="I35" s="3" t="s">
        <v>396</v>
      </c>
      <c r="J35" s="13" t="s">
        <v>394</v>
      </c>
      <c r="K35" s="13" t="s">
        <v>394</v>
      </c>
      <c r="L35" s="13" t="s">
        <v>394</v>
      </c>
      <c r="M35" s="13" t="s">
        <v>394</v>
      </c>
      <c r="N35" s="13"/>
    </row>
    <row r="36" spans="1:14" s="5" customFormat="1" x14ac:dyDescent="0.25">
      <c r="A36" s="3">
        <f t="shared" si="0"/>
        <v>35</v>
      </c>
      <c r="B36" s="3" t="s">
        <v>92</v>
      </c>
      <c r="C36" s="3" t="s">
        <v>93</v>
      </c>
      <c r="D36" s="4" t="s">
        <v>32</v>
      </c>
      <c r="E36" s="8" t="s">
        <v>172</v>
      </c>
      <c r="F36" s="3" t="s">
        <v>95</v>
      </c>
      <c r="G36" s="6"/>
      <c r="H36" s="6"/>
      <c r="I36" s="3"/>
      <c r="J36" s="3"/>
      <c r="K36" s="3"/>
      <c r="L36" s="3"/>
      <c r="M36" s="3"/>
      <c r="N36" s="3"/>
    </row>
    <row r="37" spans="1:14" x14ac:dyDescent="0.25">
      <c r="A37" s="3">
        <f t="shared" si="0"/>
        <v>36</v>
      </c>
      <c r="B37" s="41" t="s">
        <v>277</v>
      </c>
      <c r="C37" s="41" t="s">
        <v>278</v>
      </c>
      <c r="D37" s="41" t="s">
        <v>43</v>
      </c>
      <c r="E37" s="50" t="s">
        <v>172</v>
      </c>
      <c r="F37" s="41" t="s">
        <v>330</v>
      </c>
      <c r="G37" s="42"/>
      <c r="H37" s="41"/>
      <c r="I37" s="3"/>
      <c r="J37" s="3"/>
      <c r="K37" s="3"/>
      <c r="L37" s="3"/>
      <c r="M37" s="3"/>
      <c r="N37" s="3"/>
    </row>
    <row r="38" spans="1:14" hidden="1" x14ac:dyDescent="0.25">
      <c r="A38" s="3">
        <f t="shared" si="0"/>
        <v>37</v>
      </c>
      <c r="B38" s="41" t="s">
        <v>279</v>
      </c>
      <c r="C38" s="41" t="s">
        <v>280</v>
      </c>
      <c r="D38" s="41" t="s">
        <v>281</v>
      </c>
      <c r="E38" s="50" t="s">
        <v>172</v>
      </c>
      <c r="F38" s="41" t="s">
        <v>282</v>
      </c>
      <c r="G38" s="42"/>
      <c r="H38" s="41"/>
      <c r="I38" s="3" t="s">
        <v>396</v>
      </c>
      <c r="J38" s="13" t="s">
        <v>394</v>
      </c>
      <c r="K38" s="13" t="s">
        <v>394</v>
      </c>
      <c r="L38" s="13" t="s">
        <v>394</v>
      </c>
      <c r="M38" s="13" t="s">
        <v>394</v>
      </c>
      <c r="N38" s="13"/>
    </row>
    <row r="39" spans="1:14" x14ac:dyDescent="0.25">
      <c r="A39" s="3">
        <f t="shared" si="0"/>
        <v>38</v>
      </c>
      <c r="B39" s="41" t="s">
        <v>289</v>
      </c>
      <c r="C39" s="41" t="s">
        <v>290</v>
      </c>
      <c r="D39" s="41" t="s">
        <v>43</v>
      </c>
      <c r="E39" s="50" t="s">
        <v>172</v>
      </c>
      <c r="F39" s="41" t="s">
        <v>330</v>
      </c>
      <c r="G39" s="42"/>
      <c r="H39" s="41"/>
      <c r="I39" s="3"/>
      <c r="J39" s="3"/>
      <c r="K39" s="3"/>
      <c r="L39" s="3"/>
      <c r="M39" s="3"/>
      <c r="N39" s="3"/>
    </row>
    <row r="40" spans="1:14" hidden="1" x14ac:dyDescent="0.25">
      <c r="A40" s="3">
        <f t="shared" si="0"/>
        <v>39</v>
      </c>
      <c r="B40" s="41" t="s">
        <v>291</v>
      </c>
      <c r="C40" s="41" t="s">
        <v>292</v>
      </c>
      <c r="D40" s="41" t="s">
        <v>43</v>
      </c>
      <c r="E40" s="50" t="s">
        <v>172</v>
      </c>
      <c r="F40" s="41" t="s">
        <v>62</v>
      </c>
      <c r="G40" s="42"/>
      <c r="H40" s="41"/>
      <c r="I40" s="3" t="s">
        <v>396</v>
      </c>
      <c r="J40" s="13" t="s">
        <v>394</v>
      </c>
      <c r="K40" s="13" t="s">
        <v>394</v>
      </c>
      <c r="L40" s="13" t="s">
        <v>394</v>
      </c>
      <c r="M40" s="13" t="s">
        <v>394</v>
      </c>
      <c r="N40" s="13"/>
    </row>
    <row r="41" spans="1:14" hidden="1" x14ac:dyDescent="0.25">
      <c r="A41" s="3">
        <f t="shared" si="0"/>
        <v>40</v>
      </c>
      <c r="B41" s="41" t="s">
        <v>310</v>
      </c>
      <c r="C41" s="41" t="s">
        <v>311</v>
      </c>
      <c r="D41" s="41" t="s">
        <v>98</v>
      </c>
      <c r="E41" s="50" t="s">
        <v>172</v>
      </c>
      <c r="F41" s="41" t="s">
        <v>330</v>
      </c>
      <c r="G41" s="41" t="s">
        <v>386</v>
      </c>
      <c r="H41" s="41"/>
      <c r="I41" s="3" t="s">
        <v>396</v>
      </c>
      <c r="J41" s="13" t="s">
        <v>394</v>
      </c>
      <c r="K41" s="13" t="s">
        <v>394</v>
      </c>
      <c r="L41" s="13" t="s">
        <v>394</v>
      </c>
      <c r="M41" s="13" t="s">
        <v>394</v>
      </c>
      <c r="N41" s="13"/>
    </row>
    <row r="42" spans="1:14" x14ac:dyDescent="0.25">
      <c r="A42" s="3">
        <f t="shared" si="0"/>
        <v>41</v>
      </c>
      <c r="B42" s="41" t="s">
        <v>313</v>
      </c>
      <c r="C42" s="41" t="s">
        <v>139</v>
      </c>
      <c r="D42" s="41" t="s">
        <v>12</v>
      </c>
      <c r="E42" s="50" t="s">
        <v>172</v>
      </c>
      <c r="F42" s="41" t="s">
        <v>314</v>
      </c>
      <c r="G42" s="42"/>
      <c r="H42" s="41"/>
      <c r="I42" s="3"/>
      <c r="J42" s="3"/>
      <c r="K42" s="3"/>
      <c r="L42" s="3"/>
      <c r="M42" s="3"/>
      <c r="N42" s="3"/>
    </row>
    <row r="43" spans="1:14" hidden="1" x14ac:dyDescent="0.25">
      <c r="A43" s="3">
        <f t="shared" si="0"/>
        <v>42</v>
      </c>
      <c r="B43" s="41" t="s">
        <v>329</v>
      </c>
      <c r="C43" s="41" t="s">
        <v>328</v>
      </c>
      <c r="D43" s="41" t="s">
        <v>318</v>
      </c>
      <c r="E43" s="50" t="s">
        <v>172</v>
      </c>
      <c r="F43" s="41" t="s">
        <v>330</v>
      </c>
      <c r="G43" s="42"/>
      <c r="H43" s="41"/>
      <c r="I43" s="3" t="s">
        <v>396</v>
      </c>
      <c r="J43" s="13" t="s">
        <v>394</v>
      </c>
      <c r="K43" s="13" t="s">
        <v>394</v>
      </c>
      <c r="L43" s="13" t="s">
        <v>394</v>
      </c>
      <c r="M43" s="13" t="s">
        <v>394</v>
      </c>
      <c r="N43" s="13"/>
    </row>
    <row r="44" spans="1:14" hidden="1" x14ac:dyDescent="0.25">
      <c r="A44" s="3">
        <f t="shared" si="0"/>
        <v>43</v>
      </c>
      <c r="B44" s="41" t="s">
        <v>332</v>
      </c>
      <c r="C44" s="41" t="s">
        <v>331</v>
      </c>
      <c r="D44" s="41" t="s">
        <v>12</v>
      </c>
      <c r="E44" s="50" t="s">
        <v>172</v>
      </c>
      <c r="F44" s="41" t="s">
        <v>333</v>
      </c>
      <c r="G44" s="42"/>
      <c r="H44" s="41"/>
      <c r="I44" s="24" t="s">
        <v>396</v>
      </c>
      <c r="J44" s="13"/>
      <c r="K44" s="13" t="s">
        <v>394</v>
      </c>
      <c r="L44" s="13"/>
      <c r="M44" s="13" t="s">
        <v>394</v>
      </c>
      <c r="N44" s="13"/>
    </row>
    <row r="45" spans="1:14" s="5" customFormat="1" x14ac:dyDescent="0.25">
      <c r="A45" s="3">
        <f t="shared" si="0"/>
        <v>44</v>
      </c>
      <c r="B45" s="7" t="s">
        <v>214</v>
      </c>
      <c r="C45" s="7" t="s">
        <v>215</v>
      </c>
      <c r="D45" s="7" t="s">
        <v>12</v>
      </c>
      <c r="E45" s="3" t="s">
        <v>387</v>
      </c>
      <c r="F45" s="11" t="s">
        <v>241</v>
      </c>
      <c r="G45" s="3"/>
      <c r="H45" s="3"/>
      <c r="I45" s="8" t="s">
        <v>365</v>
      </c>
      <c r="J45" s="3"/>
      <c r="K45" s="3"/>
      <c r="L45" s="3"/>
      <c r="M45" s="3"/>
      <c r="N45" s="3"/>
    </row>
    <row r="46" spans="1:14" s="5" customFormat="1" hidden="1" x14ac:dyDescent="0.25">
      <c r="A46" s="3">
        <f t="shared" si="0"/>
        <v>45</v>
      </c>
      <c r="B46" s="11" t="s">
        <v>202</v>
      </c>
      <c r="C46" s="11" t="s">
        <v>201</v>
      </c>
      <c r="D46" s="11" t="s">
        <v>12</v>
      </c>
      <c r="E46" s="3" t="s">
        <v>387</v>
      </c>
      <c r="F46" s="11" t="s">
        <v>101</v>
      </c>
      <c r="G46" s="3"/>
      <c r="H46" s="3"/>
      <c r="I46" s="3" t="s">
        <v>396</v>
      </c>
      <c r="J46" s="13" t="s">
        <v>394</v>
      </c>
      <c r="K46" s="13" t="s">
        <v>394</v>
      </c>
      <c r="L46" s="13"/>
      <c r="M46" s="13"/>
      <c r="N46" s="13" t="s">
        <v>394</v>
      </c>
    </row>
    <row r="47" spans="1:14" s="5" customFormat="1" x14ac:dyDescent="0.25">
      <c r="A47" s="3">
        <f t="shared" si="0"/>
        <v>46</v>
      </c>
      <c r="B47" s="7" t="s">
        <v>202</v>
      </c>
      <c r="C47" s="7" t="s">
        <v>210</v>
      </c>
      <c r="D47" s="7" t="s">
        <v>12</v>
      </c>
      <c r="E47" s="3" t="s">
        <v>387</v>
      </c>
      <c r="F47" s="8" t="s">
        <v>124</v>
      </c>
      <c r="G47" s="3"/>
      <c r="H47" s="8"/>
      <c r="I47" s="48" t="s">
        <v>395</v>
      </c>
      <c r="J47" s="8"/>
      <c r="K47" s="8"/>
      <c r="L47" s="8"/>
      <c r="M47" s="8"/>
      <c r="N47" s="8"/>
    </row>
    <row r="48" spans="1:14" s="5" customFormat="1" hidden="1" x14ac:dyDescent="0.25">
      <c r="A48" s="3">
        <f t="shared" si="0"/>
        <v>47</v>
      </c>
      <c r="B48" s="7" t="s">
        <v>178</v>
      </c>
      <c r="C48" s="7" t="s">
        <v>177</v>
      </c>
      <c r="D48" s="7" t="s">
        <v>12</v>
      </c>
      <c r="E48" s="3" t="s">
        <v>387</v>
      </c>
      <c r="F48" s="8" t="s">
        <v>176</v>
      </c>
      <c r="G48" s="3"/>
      <c r="H48" s="3"/>
      <c r="I48" s="3" t="s">
        <v>396</v>
      </c>
      <c r="J48" s="13" t="s">
        <v>394</v>
      </c>
      <c r="K48" s="13" t="s">
        <v>394</v>
      </c>
      <c r="L48" s="13" t="s">
        <v>394</v>
      </c>
      <c r="M48" s="13" t="s">
        <v>394</v>
      </c>
      <c r="N48" s="56"/>
    </row>
    <row r="49" spans="1:14" s="5" customFormat="1" hidden="1" x14ac:dyDescent="0.25">
      <c r="A49" s="3">
        <f t="shared" si="0"/>
        <v>48</v>
      </c>
      <c r="B49" s="11" t="s">
        <v>217</v>
      </c>
      <c r="C49" s="7" t="s">
        <v>216</v>
      </c>
      <c r="D49" s="7" t="s">
        <v>12</v>
      </c>
      <c r="E49" s="3" t="s">
        <v>387</v>
      </c>
      <c r="F49" s="8" t="s">
        <v>101</v>
      </c>
      <c r="G49" s="3"/>
      <c r="H49" s="3"/>
      <c r="I49" s="3" t="s">
        <v>396</v>
      </c>
      <c r="J49" s="13"/>
      <c r="K49" s="13" t="s">
        <v>394</v>
      </c>
      <c r="L49" s="13" t="s">
        <v>394</v>
      </c>
      <c r="M49" s="13" t="s">
        <v>394</v>
      </c>
      <c r="N49" s="13" t="s">
        <v>394</v>
      </c>
    </row>
    <row r="50" spans="1:14" s="5" customFormat="1" x14ac:dyDescent="0.25">
      <c r="A50" s="3">
        <f t="shared" si="0"/>
        <v>49</v>
      </c>
      <c r="B50" s="3" t="s">
        <v>187</v>
      </c>
      <c r="C50" s="3" t="s">
        <v>186</v>
      </c>
      <c r="D50" s="3" t="s">
        <v>12</v>
      </c>
      <c r="E50" s="3" t="s">
        <v>387</v>
      </c>
      <c r="F50" s="3" t="s">
        <v>185</v>
      </c>
      <c r="G50" s="3"/>
      <c r="H50" s="3"/>
      <c r="I50" s="24" t="s">
        <v>319</v>
      </c>
      <c r="J50" s="3"/>
      <c r="K50" s="3"/>
      <c r="L50" s="3"/>
      <c r="M50" s="3"/>
      <c r="N50" s="3"/>
    </row>
    <row r="51" spans="1:14" s="5" customFormat="1" hidden="1" x14ac:dyDescent="0.25">
      <c r="A51" s="3">
        <f t="shared" si="0"/>
        <v>50</v>
      </c>
      <c r="B51" s="11" t="s">
        <v>205</v>
      </c>
      <c r="C51" s="11" t="s">
        <v>204</v>
      </c>
      <c r="D51" s="11" t="s">
        <v>12</v>
      </c>
      <c r="E51" s="3" t="s">
        <v>387</v>
      </c>
      <c r="F51" s="11" t="s">
        <v>241</v>
      </c>
      <c r="G51" s="3"/>
      <c r="H51" s="3"/>
      <c r="I51" s="3" t="s">
        <v>396</v>
      </c>
      <c r="J51" s="13" t="s">
        <v>394</v>
      </c>
      <c r="K51" s="13" t="s">
        <v>394</v>
      </c>
      <c r="L51" s="13" t="s">
        <v>394</v>
      </c>
      <c r="M51" s="13" t="s">
        <v>394</v>
      </c>
      <c r="N51" s="13" t="s">
        <v>394</v>
      </c>
    </row>
    <row r="52" spans="1:14" s="5" customFormat="1" hidden="1" x14ac:dyDescent="0.25">
      <c r="A52" s="3">
        <f t="shared" si="0"/>
        <v>51</v>
      </c>
      <c r="B52" s="3" t="s">
        <v>211</v>
      </c>
      <c r="C52" s="7" t="s">
        <v>212</v>
      </c>
      <c r="D52" s="7" t="s">
        <v>12</v>
      </c>
      <c r="E52" s="3" t="s">
        <v>387</v>
      </c>
      <c r="F52" s="8" t="s">
        <v>213</v>
      </c>
      <c r="G52" s="3"/>
      <c r="H52" s="3"/>
      <c r="I52" s="3" t="s">
        <v>396</v>
      </c>
      <c r="J52" s="13"/>
      <c r="K52" s="13" t="s">
        <v>394</v>
      </c>
      <c r="L52" s="13"/>
      <c r="M52" s="13" t="s">
        <v>394</v>
      </c>
      <c r="N52" s="13"/>
    </row>
    <row r="53" spans="1:14" s="5" customFormat="1" hidden="1" x14ac:dyDescent="0.25">
      <c r="A53" s="3">
        <f t="shared" si="0"/>
        <v>52</v>
      </c>
      <c r="B53" s="3" t="s">
        <v>225</v>
      </c>
      <c r="C53" s="7" t="s">
        <v>226</v>
      </c>
      <c r="D53" s="7" t="s">
        <v>12</v>
      </c>
      <c r="E53" s="3" t="s">
        <v>387</v>
      </c>
      <c r="F53" s="11" t="s">
        <v>241</v>
      </c>
      <c r="G53" s="3"/>
      <c r="H53" s="3"/>
      <c r="I53" s="3" t="s">
        <v>396</v>
      </c>
      <c r="J53" s="13" t="s">
        <v>394</v>
      </c>
      <c r="K53" s="13" t="s">
        <v>394</v>
      </c>
      <c r="L53" s="13" t="s">
        <v>394</v>
      </c>
      <c r="M53" s="13" t="s">
        <v>394</v>
      </c>
      <c r="N53" s="13" t="s">
        <v>394</v>
      </c>
    </row>
    <row r="54" spans="1:14" s="5" customFormat="1" hidden="1" x14ac:dyDescent="0.25">
      <c r="A54" s="3">
        <f t="shared" si="0"/>
        <v>53</v>
      </c>
      <c r="B54" s="11" t="s">
        <v>194</v>
      </c>
      <c r="C54" s="11" t="s">
        <v>193</v>
      </c>
      <c r="D54" s="11" t="s">
        <v>12</v>
      </c>
      <c r="E54" s="3" t="s">
        <v>387</v>
      </c>
      <c r="F54" s="11" t="s">
        <v>241</v>
      </c>
      <c r="G54" s="3"/>
      <c r="H54" s="3"/>
      <c r="I54" s="3" t="s">
        <v>396</v>
      </c>
      <c r="J54" s="13" t="s">
        <v>394</v>
      </c>
      <c r="K54" s="13" t="s">
        <v>394</v>
      </c>
      <c r="L54" s="13" t="s">
        <v>394</v>
      </c>
      <c r="M54" s="13" t="s">
        <v>394</v>
      </c>
      <c r="N54" s="13" t="s">
        <v>394</v>
      </c>
    </row>
    <row r="55" spans="1:14" s="5" customFormat="1" x14ac:dyDescent="0.25">
      <c r="A55" s="3">
        <f t="shared" si="0"/>
        <v>54</v>
      </c>
      <c r="B55" s="7" t="s">
        <v>184</v>
      </c>
      <c r="C55" s="7" t="s">
        <v>183</v>
      </c>
      <c r="D55" s="8" t="s">
        <v>12</v>
      </c>
      <c r="E55" s="3" t="s">
        <v>387</v>
      </c>
      <c r="F55" s="8" t="s">
        <v>182</v>
      </c>
      <c r="G55" s="3"/>
      <c r="H55" s="3"/>
      <c r="I55" s="24"/>
      <c r="J55" s="3"/>
      <c r="K55" s="3"/>
      <c r="L55" s="3"/>
      <c r="M55" s="3"/>
      <c r="N55" s="3"/>
    </row>
    <row r="56" spans="1:14" s="5" customFormat="1" x14ac:dyDescent="0.25">
      <c r="A56" s="3">
        <f t="shared" si="0"/>
        <v>55</v>
      </c>
      <c r="B56" s="3" t="s">
        <v>222</v>
      </c>
      <c r="C56" s="7" t="s">
        <v>221</v>
      </c>
      <c r="D56" s="7" t="s">
        <v>37</v>
      </c>
      <c r="E56" s="3" t="s">
        <v>387</v>
      </c>
      <c r="F56" s="8" t="s">
        <v>127</v>
      </c>
      <c r="G56" s="3"/>
      <c r="H56" s="3"/>
      <c r="I56" s="47" t="s">
        <v>319</v>
      </c>
      <c r="J56" s="8"/>
      <c r="K56" s="8"/>
      <c r="L56" s="8"/>
      <c r="M56" s="8"/>
      <c r="N56" s="8"/>
    </row>
    <row r="57" spans="1:14" s="5" customFormat="1" x14ac:dyDescent="0.25">
      <c r="A57" s="3">
        <f t="shared" si="0"/>
        <v>56</v>
      </c>
      <c r="B57" s="11" t="s">
        <v>173</v>
      </c>
      <c r="C57" s="7" t="s">
        <v>139</v>
      </c>
      <c r="D57" s="8" t="s">
        <v>12</v>
      </c>
      <c r="E57" s="3" t="s">
        <v>387</v>
      </c>
      <c r="F57" s="8" t="s">
        <v>124</v>
      </c>
      <c r="G57" s="3"/>
      <c r="H57" s="3"/>
      <c r="I57" s="47" t="s">
        <v>319</v>
      </c>
      <c r="J57" s="8"/>
      <c r="K57" s="8"/>
      <c r="L57" s="8"/>
      <c r="M57" s="8"/>
      <c r="N57" s="8"/>
    </row>
    <row r="58" spans="1:14" s="5" customFormat="1" x14ac:dyDescent="0.25">
      <c r="A58" s="3">
        <f t="shared" si="0"/>
        <v>57</v>
      </c>
      <c r="B58" s="3" t="s">
        <v>232</v>
      </c>
      <c r="C58" s="3" t="s">
        <v>231</v>
      </c>
      <c r="D58" s="7" t="s">
        <v>23</v>
      </c>
      <c r="E58" s="3" t="s">
        <v>387</v>
      </c>
      <c r="F58" s="8" t="s">
        <v>172</v>
      </c>
      <c r="G58" s="3"/>
      <c r="H58" s="3"/>
      <c r="I58" s="24"/>
      <c r="J58" s="3"/>
      <c r="K58" s="3"/>
      <c r="L58" s="3"/>
      <c r="M58" s="3"/>
      <c r="N58" s="3"/>
    </row>
    <row r="59" spans="1:14" s="5" customFormat="1" x14ac:dyDescent="0.25">
      <c r="A59" s="3">
        <f t="shared" si="0"/>
        <v>58</v>
      </c>
      <c r="B59" s="7" t="s">
        <v>190</v>
      </c>
      <c r="C59" s="7" t="s">
        <v>189</v>
      </c>
      <c r="D59" s="7" t="s">
        <v>37</v>
      </c>
      <c r="E59" s="3" t="s">
        <v>387</v>
      </c>
      <c r="F59" s="7" t="s">
        <v>188</v>
      </c>
      <c r="G59" s="3"/>
      <c r="H59" s="3"/>
      <c r="I59" s="24"/>
      <c r="J59" s="3"/>
      <c r="K59" s="3"/>
      <c r="L59" s="3"/>
      <c r="M59" s="3"/>
      <c r="N59" s="3"/>
    </row>
    <row r="60" spans="1:14" s="5" customFormat="1" x14ac:dyDescent="0.25">
      <c r="A60" s="3">
        <f t="shared" si="0"/>
        <v>59</v>
      </c>
      <c r="B60" s="11" t="s">
        <v>94</v>
      </c>
      <c r="C60" s="11" t="s">
        <v>203</v>
      </c>
      <c r="D60" s="11" t="s">
        <v>12</v>
      </c>
      <c r="E60" s="3" t="s">
        <v>387</v>
      </c>
      <c r="F60" s="11" t="s">
        <v>241</v>
      </c>
      <c r="G60" s="3"/>
      <c r="H60" s="3"/>
      <c r="I60" s="8" t="s">
        <v>365</v>
      </c>
      <c r="J60" s="3"/>
      <c r="K60" s="3"/>
      <c r="L60" s="3"/>
      <c r="M60" s="3"/>
      <c r="N60" s="3"/>
    </row>
    <row r="61" spans="1:14" s="5" customFormat="1" hidden="1" x14ac:dyDescent="0.25">
      <c r="A61" s="3">
        <f t="shared" si="0"/>
        <v>60</v>
      </c>
      <c r="B61" s="7" t="s">
        <v>181</v>
      </c>
      <c r="C61" s="7" t="s">
        <v>180</v>
      </c>
      <c r="D61" s="7" t="s">
        <v>179</v>
      </c>
      <c r="E61" s="3" t="s">
        <v>387</v>
      </c>
      <c r="F61" s="8" t="s">
        <v>143</v>
      </c>
      <c r="G61" s="3"/>
      <c r="H61" s="8"/>
      <c r="I61" s="3" t="s">
        <v>396</v>
      </c>
      <c r="J61" s="13" t="s">
        <v>394</v>
      </c>
      <c r="K61" s="13" t="s">
        <v>394</v>
      </c>
      <c r="L61" s="13" t="s">
        <v>394</v>
      </c>
      <c r="M61" s="13" t="s">
        <v>394</v>
      </c>
      <c r="N61" s="13" t="s">
        <v>394</v>
      </c>
    </row>
    <row r="62" spans="1:14" s="5" customFormat="1" hidden="1" x14ac:dyDescent="0.25">
      <c r="A62" s="3">
        <f t="shared" si="0"/>
        <v>61</v>
      </c>
      <c r="B62" s="3" t="s">
        <v>219</v>
      </c>
      <c r="C62" s="7" t="s">
        <v>218</v>
      </c>
      <c r="D62" s="7" t="s">
        <v>12</v>
      </c>
      <c r="E62" s="3" t="s">
        <v>387</v>
      </c>
      <c r="F62" s="8" t="s">
        <v>220</v>
      </c>
      <c r="G62" s="3"/>
      <c r="H62" s="3"/>
      <c r="I62" s="3" t="s">
        <v>396</v>
      </c>
      <c r="J62" s="13" t="s">
        <v>394</v>
      </c>
      <c r="K62" s="13" t="s">
        <v>394</v>
      </c>
      <c r="L62" s="13" t="s">
        <v>394</v>
      </c>
      <c r="M62" s="13" t="s">
        <v>394</v>
      </c>
      <c r="N62" s="56"/>
    </row>
    <row r="63" spans="1:14" s="5" customFormat="1" x14ac:dyDescent="0.25">
      <c r="A63" s="3">
        <f t="shared" si="0"/>
        <v>62</v>
      </c>
      <c r="B63" s="7" t="s">
        <v>175</v>
      </c>
      <c r="C63" s="7" t="s">
        <v>174</v>
      </c>
      <c r="D63" s="8" t="s">
        <v>12</v>
      </c>
      <c r="E63" s="3" t="s">
        <v>387</v>
      </c>
      <c r="F63" s="8" t="s">
        <v>143</v>
      </c>
      <c r="G63" s="3"/>
      <c r="H63" s="8"/>
      <c r="I63" s="8" t="s">
        <v>365</v>
      </c>
      <c r="J63" s="3"/>
      <c r="K63" s="3"/>
      <c r="L63" s="3"/>
      <c r="M63" s="3"/>
      <c r="N63" s="3"/>
    </row>
    <row r="64" spans="1:14" s="5" customFormat="1" x14ac:dyDescent="0.25">
      <c r="A64" s="3">
        <f t="shared" si="0"/>
        <v>63</v>
      </c>
      <c r="B64" s="11" t="s">
        <v>192</v>
      </c>
      <c r="C64" s="11" t="s">
        <v>191</v>
      </c>
      <c r="D64" s="11" t="s">
        <v>12</v>
      </c>
      <c r="E64" s="3" t="s">
        <v>387</v>
      </c>
      <c r="F64" s="11" t="s">
        <v>241</v>
      </c>
      <c r="G64" s="3"/>
      <c r="H64" s="3"/>
      <c r="I64" s="3" t="s">
        <v>365</v>
      </c>
      <c r="J64" s="3"/>
      <c r="K64" s="3"/>
      <c r="L64" s="3"/>
      <c r="M64" s="3"/>
      <c r="N64" s="3"/>
    </row>
    <row r="65" spans="1:14" s="5" customFormat="1" x14ac:dyDescent="0.25">
      <c r="A65" s="3">
        <f t="shared" si="0"/>
        <v>64</v>
      </c>
      <c r="B65" s="3" t="s">
        <v>224</v>
      </c>
      <c r="C65" s="7" t="s">
        <v>223</v>
      </c>
      <c r="D65" s="7" t="s">
        <v>12</v>
      </c>
      <c r="E65" s="3" t="s">
        <v>387</v>
      </c>
      <c r="F65" s="11" t="s">
        <v>241</v>
      </c>
      <c r="G65" s="3"/>
      <c r="H65" s="3"/>
      <c r="I65" s="3" t="s">
        <v>365</v>
      </c>
      <c r="J65" s="3"/>
      <c r="K65" s="3"/>
      <c r="L65" s="3"/>
      <c r="M65" s="3"/>
      <c r="N65" s="3"/>
    </row>
    <row r="66" spans="1:14" s="5" customFormat="1" hidden="1" x14ac:dyDescent="0.25">
      <c r="A66" s="3">
        <f t="shared" si="0"/>
        <v>65</v>
      </c>
      <c r="B66" s="11" t="s">
        <v>200</v>
      </c>
      <c r="C66" s="11" t="s">
        <v>199</v>
      </c>
      <c r="D66" s="11" t="s">
        <v>12</v>
      </c>
      <c r="E66" s="3" t="s">
        <v>387</v>
      </c>
      <c r="F66" s="15" t="s">
        <v>198</v>
      </c>
      <c r="G66" s="3"/>
      <c r="H66" s="3"/>
      <c r="I66" s="3" t="s">
        <v>396</v>
      </c>
      <c r="J66" s="3"/>
      <c r="K66" s="13" t="s">
        <v>394</v>
      </c>
      <c r="L66" s="13" t="s">
        <v>394</v>
      </c>
      <c r="M66" s="13" t="s">
        <v>394</v>
      </c>
      <c r="N66" s="13" t="s">
        <v>394</v>
      </c>
    </row>
    <row r="67" spans="1:14" s="5" customFormat="1" hidden="1" x14ac:dyDescent="0.25">
      <c r="A67" s="3">
        <f t="shared" ref="A67:A93" si="1">A66+1</f>
        <v>66</v>
      </c>
      <c r="B67" s="11" t="s">
        <v>197</v>
      </c>
      <c r="C67" s="11" t="s">
        <v>196</v>
      </c>
      <c r="D67" s="11" t="s">
        <v>22</v>
      </c>
      <c r="E67" s="3" t="s">
        <v>387</v>
      </c>
      <c r="F67" s="11" t="s">
        <v>195</v>
      </c>
      <c r="G67" s="3"/>
      <c r="H67" s="3"/>
      <c r="I67" s="3" t="s">
        <v>396</v>
      </c>
      <c r="J67" s="13"/>
      <c r="K67" s="13" t="s">
        <v>394</v>
      </c>
      <c r="L67" s="13" t="s">
        <v>394</v>
      </c>
      <c r="M67" s="13" t="s">
        <v>394</v>
      </c>
      <c r="N67" s="13"/>
    </row>
    <row r="68" spans="1:14" s="5" customFormat="1" hidden="1" x14ac:dyDescent="0.25">
      <c r="A68" s="3">
        <f t="shared" si="1"/>
        <v>67</v>
      </c>
      <c r="B68" s="3" t="s">
        <v>73</v>
      </c>
      <c r="C68" s="3" t="s">
        <v>74</v>
      </c>
      <c r="D68" s="3" t="s">
        <v>12</v>
      </c>
      <c r="E68" s="3" t="s">
        <v>387</v>
      </c>
      <c r="F68" s="6" t="s">
        <v>124</v>
      </c>
      <c r="G68" s="3"/>
      <c r="H68" s="3"/>
      <c r="I68" s="3" t="s">
        <v>396</v>
      </c>
      <c r="J68" s="13"/>
      <c r="K68" s="13" t="s">
        <v>394</v>
      </c>
      <c r="L68" s="13"/>
      <c r="M68" s="13" t="s">
        <v>394</v>
      </c>
      <c r="N68" s="13"/>
    </row>
    <row r="69" spans="1:14" s="5" customFormat="1" hidden="1" x14ac:dyDescent="0.25">
      <c r="A69" s="3">
        <f t="shared" si="1"/>
        <v>68</v>
      </c>
      <c r="B69" s="11" t="s">
        <v>238</v>
      </c>
      <c r="C69" s="11" t="s">
        <v>239</v>
      </c>
      <c r="D69" s="11" t="s">
        <v>12</v>
      </c>
      <c r="E69" s="3" t="s">
        <v>387</v>
      </c>
      <c r="F69" s="11" t="s">
        <v>240</v>
      </c>
      <c r="G69" s="3"/>
      <c r="H69" s="3"/>
      <c r="I69" s="3" t="s">
        <v>396</v>
      </c>
      <c r="J69" s="13" t="s">
        <v>394</v>
      </c>
      <c r="K69" s="13" t="s">
        <v>394</v>
      </c>
      <c r="L69" s="13" t="s">
        <v>394</v>
      </c>
      <c r="M69" s="13" t="s">
        <v>394</v>
      </c>
      <c r="N69" s="13" t="s">
        <v>394</v>
      </c>
    </row>
    <row r="70" spans="1:14" s="5" customFormat="1" x14ac:dyDescent="0.25">
      <c r="A70" s="3">
        <f t="shared" si="1"/>
        <v>69</v>
      </c>
      <c r="B70" s="3" t="s">
        <v>242</v>
      </c>
      <c r="C70" s="11" t="s">
        <v>243</v>
      </c>
      <c r="D70" s="11" t="s">
        <v>12</v>
      </c>
      <c r="E70" s="3" t="s">
        <v>387</v>
      </c>
      <c r="F70" s="11" t="s">
        <v>241</v>
      </c>
      <c r="G70" s="3"/>
      <c r="H70" s="3"/>
      <c r="I70" s="3"/>
      <c r="J70" s="3"/>
      <c r="K70" s="3"/>
      <c r="L70" s="3"/>
      <c r="M70" s="3"/>
      <c r="N70" s="3"/>
    </row>
    <row r="71" spans="1:14" s="5" customFormat="1" x14ac:dyDescent="0.25">
      <c r="A71" s="3">
        <f t="shared" si="1"/>
        <v>70</v>
      </c>
      <c r="B71" s="3" t="s">
        <v>244</v>
      </c>
      <c r="C71" s="11" t="s">
        <v>245</v>
      </c>
      <c r="D71" s="11"/>
      <c r="E71" s="3" t="s">
        <v>387</v>
      </c>
      <c r="F71" s="11" t="s">
        <v>213</v>
      </c>
      <c r="G71" s="3"/>
      <c r="H71" s="3"/>
      <c r="I71" s="3"/>
      <c r="J71" s="3"/>
      <c r="K71" s="3"/>
      <c r="L71" s="3"/>
      <c r="M71" s="3"/>
      <c r="N71" s="3"/>
    </row>
    <row r="72" spans="1:14" s="5" customFormat="1" hidden="1" x14ac:dyDescent="0.25">
      <c r="A72" s="3">
        <f t="shared" si="1"/>
        <v>71</v>
      </c>
      <c r="B72" s="3" t="s">
        <v>246</v>
      </c>
      <c r="C72" s="11" t="s">
        <v>248</v>
      </c>
      <c r="D72" s="11" t="s">
        <v>345</v>
      </c>
      <c r="E72" s="3" t="s">
        <v>387</v>
      </c>
      <c r="F72" s="11" t="s">
        <v>337</v>
      </c>
      <c r="G72" s="3"/>
      <c r="H72" s="3"/>
      <c r="I72" s="3" t="s">
        <v>396</v>
      </c>
      <c r="J72" s="13" t="s">
        <v>394</v>
      </c>
      <c r="K72" s="13" t="s">
        <v>394</v>
      </c>
      <c r="L72" s="13" t="s">
        <v>394</v>
      </c>
      <c r="M72" s="13" t="s">
        <v>394</v>
      </c>
      <c r="N72" s="13"/>
    </row>
    <row r="73" spans="1:14" s="5" customFormat="1" hidden="1" x14ac:dyDescent="0.25">
      <c r="A73" s="3">
        <f t="shared" si="1"/>
        <v>72</v>
      </c>
      <c r="B73" s="3" t="s">
        <v>250</v>
      </c>
      <c r="C73" s="11" t="s">
        <v>251</v>
      </c>
      <c r="D73" s="11" t="s">
        <v>12</v>
      </c>
      <c r="E73" s="3" t="s">
        <v>387</v>
      </c>
      <c r="F73" s="11" t="s">
        <v>240</v>
      </c>
      <c r="G73" s="3"/>
      <c r="H73" s="3"/>
      <c r="I73" s="3" t="s">
        <v>396</v>
      </c>
      <c r="J73" s="13" t="s">
        <v>394</v>
      </c>
      <c r="K73" s="13" t="s">
        <v>394</v>
      </c>
      <c r="L73" s="13" t="s">
        <v>394</v>
      </c>
      <c r="M73" s="13" t="s">
        <v>394</v>
      </c>
      <c r="N73" s="13" t="s">
        <v>394</v>
      </c>
    </row>
    <row r="74" spans="1:14" s="5" customFormat="1" x14ac:dyDescent="0.25">
      <c r="A74" s="3">
        <f t="shared" si="1"/>
        <v>73</v>
      </c>
      <c r="B74" s="3" t="s">
        <v>252</v>
      </c>
      <c r="C74" s="11" t="s">
        <v>253</v>
      </c>
      <c r="D74" s="11"/>
      <c r="E74" s="3" t="s">
        <v>387</v>
      </c>
      <c r="F74" s="11"/>
      <c r="G74" s="3"/>
      <c r="H74" s="3"/>
      <c r="I74" s="46" t="s">
        <v>319</v>
      </c>
      <c r="J74" s="3"/>
      <c r="K74" s="3"/>
      <c r="L74" s="3"/>
      <c r="M74" s="3"/>
      <c r="N74" s="3"/>
    </row>
    <row r="75" spans="1:14" s="5" customFormat="1" hidden="1" x14ac:dyDescent="0.25">
      <c r="A75" s="3">
        <f t="shared" si="1"/>
        <v>74</v>
      </c>
      <c r="B75" s="3" t="s">
        <v>219</v>
      </c>
      <c r="C75" s="3" t="s">
        <v>262</v>
      </c>
      <c r="D75" s="11"/>
      <c r="E75" s="3" t="s">
        <v>387</v>
      </c>
      <c r="F75" s="11" t="s">
        <v>263</v>
      </c>
      <c r="G75" s="3"/>
      <c r="H75" s="3"/>
      <c r="I75" s="3" t="s">
        <v>396</v>
      </c>
      <c r="J75" s="13" t="s">
        <v>394</v>
      </c>
      <c r="K75" s="13" t="s">
        <v>394</v>
      </c>
      <c r="L75" s="13" t="s">
        <v>394</v>
      </c>
      <c r="M75" s="13" t="s">
        <v>394</v>
      </c>
      <c r="N75" s="13" t="s">
        <v>394</v>
      </c>
    </row>
    <row r="76" spans="1:14" s="5" customFormat="1" x14ac:dyDescent="0.25">
      <c r="A76" s="3">
        <f t="shared" si="1"/>
        <v>75</v>
      </c>
      <c r="B76" s="3" t="s">
        <v>265</v>
      </c>
      <c r="C76" s="3" t="s">
        <v>266</v>
      </c>
      <c r="D76" s="3" t="s">
        <v>22</v>
      </c>
      <c r="E76" s="3" t="s">
        <v>387</v>
      </c>
      <c r="F76" s="3" t="s">
        <v>172</v>
      </c>
      <c r="G76" s="3"/>
      <c r="H76" s="3"/>
      <c r="I76" s="46" t="s">
        <v>319</v>
      </c>
      <c r="J76" s="3"/>
      <c r="K76" s="3"/>
      <c r="L76" s="3"/>
      <c r="M76" s="3"/>
      <c r="N76" s="3"/>
    </row>
    <row r="77" spans="1:14" s="5" customFormat="1" hidden="1" x14ac:dyDescent="0.25">
      <c r="A77" s="3">
        <f t="shared" si="1"/>
        <v>76</v>
      </c>
      <c r="B77" s="3" t="s">
        <v>307</v>
      </c>
      <c r="C77" s="3" t="s">
        <v>268</v>
      </c>
      <c r="D77" s="11" t="s">
        <v>37</v>
      </c>
      <c r="E77" s="3" t="s">
        <v>387</v>
      </c>
      <c r="F77" s="11" t="s">
        <v>124</v>
      </c>
      <c r="G77" s="3"/>
      <c r="H77" s="3"/>
      <c r="I77" s="3" t="s">
        <v>396</v>
      </c>
      <c r="J77" s="13"/>
      <c r="K77" s="13" t="s">
        <v>394</v>
      </c>
      <c r="L77" s="13"/>
      <c r="M77" s="13" t="s">
        <v>394</v>
      </c>
      <c r="N77" s="13"/>
    </row>
    <row r="78" spans="1:14" s="5" customFormat="1" hidden="1" x14ac:dyDescent="0.25">
      <c r="A78" s="3">
        <f t="shared" si="1"/>
        <v>77</v>
      </c>
      <c r="B78" s="3" t="s">
        <v>270</v>
      </c>
      <c r="C78" s="3" t="s">
        <v>271</v>
      </c>
      <c r="D78" s="11" t="s">
        <v>12</v>
      </c>
      <c r="E78" s="3" t="s">
        <v>387</v>
      </c>
      <c r="F78" s="11" t="s">
        <v>124</v>
      </c>
      <c r="G78" s="3"/>
      <c r="H78" s="3"/>
      <c r="I78" s="3" t="s">
        <v>396</v>
      </c>
      <c r="J78" s="13" t="s">
        <v>394</v>
      </c>
      <c r="K78" s="13" t="s">
        <v>394</v>
      </c>
      <c r="L78" s="13" t="s">
        <v>394</v>
      </c>
      <c r="M78" s="13" t="s">
        <v>394</v>
      </c>
      <c r="N78" s="13"/>
    </row>
    <row r="79" spans="1:14" s="5" customFormat="1" hidden="1" x14ac:dyDescent="0.25">
      <c r="A79" s="3">
        <f t="shared" si="1"/>
        <v>78</v>
      </c>
      <c r="B79" s="3" t="s">
        <v>272</v>
      </c>
      <c r="C79" s="3" t="s">
        <v>180</v>
      </c>
      <c r="D79" s="11" t="s">
        <v>12</v>
      </c>
      <c r="E79" s="3" t="s">
        <v>387</v>
      </c>
      <c r="F79" s="3" t="s">
        <v>143</v>
      </c>
      <c r="G79" s="3"/>
      <c r="H79" s="3"/>
      <c r="I79" s="3" t="s">
        <v>396</v>
      </c>
      <c r="J79" s="13" t="s">
        <v>394</v>
      </c>
      <c r="K79" s="13" t="s">
        <v>394</v>
      </c>
      <c r="L79" s="13" t="s">
        <v>394</v>
      </c>
      <c r="M79" s="13" t="s">
        <v>394</v>
      </c>
      <c r="N79" s="13" t="s">
        <v>394</v>
      </c>
    </row>
    <row r="80" spans="1:14" s="5" customFormat="1" x14ac:dyDescent="0.25">
      <c r="A80" s="3">
        <f t="shared" si="1"/>
        <v>79</v>
      </c>
      <c r="B80" s="3" t="s">
        <v>273</v>
      </c>
      <c r="C80" s="3" t="s">
        <v>274</v>
      </c>
      <c r="D80" s="11" t="s">
        <v>12</v>
      </c>
      <c r="E80" s="3" t="s">
        <v>387</v>
      </c>
      <c r="F80" s="3" t="s">
        <v>143</v>
      </c>
      <c r="G80" s="3"/>
      <c r="H80" s="3"/>
      <c r="I80" s="3" t="s">
        <v>365</v>
      </c>
      <c r="J80" s="3"/>
      <c r="K80" s="3"/>
      <c r="L80" s="3"/>
      <c r="M80" s="3"/>
      <c r="N80" s="3"/>
    </row>
    <row r="81" spans="1:14" s="5" customFormat="1" x14ac:dyDescent="0.25">
      <c r="A81" s="3">
        <f t="shared" si="1"/>
        <v>80</v>
      </c>
      <c r="B81" s="11" t="s">
        <v>297</v>
      </c>
      <c r="C81" s="3" t="s">
        <v>296</v>
      </c>
      <c r="D81" s="11"/>
      <c r="E81" s="3" t="s">
        <v>387</v>
      </c>
      <c r="F81" s="3" t="s">
        <v>299</v>
      </c>
      <c r="G81" s="3"/>
      <c r="H81" s="3"/>
      <c r="I81" s="46" t="s">
        <v>319</v>
      </c>
      <c r="J81" s="3"/>
      <c r="K81" s="3"/>
      <c r="L81" s="3"/>
      <c r="M81" s="3"/>
      <c r="N81" s="3"/>
    </row>
    <row r="82" spans="1:14" s="5" customFormat="1" x14ac:dyDescent="0.25">
      <c r="A82" s="3">
        <f t="shared" si="1"/>
        <v>81</v>
      </c>
      <c r="B82" s="3" t="s">
        <v>297</v>
      </c>
      <c r="C82" s="3" t="s">
        <v>298</v>
      </c>
      <c r="D82" s="11"/>
      <c r="E82" s="3" t="s">
        <v>387</v>
      </c>
      <c r="F82" s="3" t="s">
        <v>299</v>
      </c>
      <c r="G82" s="3"/>
      <c r="H82" s="3"/>
      <c r="I82" s="46" t="s">
        <v>319</v>
      </c>
      <c r="J82" s="3"/>
      <c r="K82" s="3"/>
      <c r="L82" s="3"/>
      <c r="M82" s="3"/>
      <c r="N82" s="3"/>
    </row>
    <row r="83" spans="1:14" s="5" customFormat="1" hidden="1" x14ac:dyDescent="0.25">
      <c r="A83" s="3">
        <f t="shared" si="1"/>
        <v>82</v>
      </c>
      <c r="B83" s="3" t="s">
        <v>304</v>
      </c>
      <c r="C83" s="3" t="s">
        <v>303</v>
      </c>
      <c r="D83" s="3" t="s">
        <v>23</v>
      </c>
      <c r="E83" s="3" t="s">
        <v>387</v>
      </c>
      <c r="F83" s="3" t="s">
        <v>172</v>
      </c>
      <c r="G83" s="3"/>
      <c r="H83" s="3"/>
      <c r="I83" s="3" t="s">
        <v>396</v>
      </c>
      <c r="J83" s="13" t="s">
        <v>394</v>
      </c>
      <c r="K83" s="13" t="s">
        <v>394</v>
      </c>
      <c r="L83" s="13" t="s">
        <v>394</v>
      </c>
      <c r="M83" s="13" t="s">
        <v>394</v>
      </c>
      <c r="N83" s="13" t="s">
        <v>394</v>
      </c>
    </row>
    <row r="84" spans="1:14" s="5" customFormat="1" hidden="1" x14ac:dyDescent="0.25">
      <c r="A84" s="3">
        <f t="shared" si="1"/>
        <v>83</v>
      </c>
      <c r="B84" s="3" t="s">
        <v>305</v>
      </c>
      <c r="C84" s="3" t="s">
        <v>306</v>
      </c>
      <c r="D84" s="3" t="s">
        <v>12</v>
      </c>
      <c r="E84" s="3" t="s">
        <v>387</v>
      </c>
      <c r="F84" s="3" t="s">
        <v>143</v>
      </c>
      <c r="G84" s="3"/>
      <c r="H84" s="3"/>
      <c r="I84" s="3" t="s">
        <v>396</v>
      </c>
      <c r="J84" s="13" t="s">
        <v>394</v>
      </c>
      <c r="K84" s="13" t="s">
        <v>394</v>
      </c>
      <c r="L84" s="13" t="s">
        <v>394</v>
      </c>
      <c r="M84" s="13" t="s">
        <v>394</v>
      </c>
      <c r="N84" s="13" t="s">
        <v>394</v>
      </c>
    </row>
    <row r="85" spans="1:14" s="5" customFormat="1" hidden="1" x14ac:dyDescent="0.25">
      <c r="A85" s="3">
        <f t="shared" si="1"/>
        <v>84</v>
      </c>
      <c r="B85" s="3" t="s">
        <v>317</v>
      </c>
      <c r="C85" s="3" t="s">
        <v>316</v>
      </c>
      <c r="D85" s="11" t="s">
        <v>318</v>
      </c>
      <c r="E85" s="3" t="s">
        <v>387</v>
      </c>
      <c r="F85" s="11" t="s">
        <v>299</v>
      </c>
      <c r="G85" s="3"/>
      <c r="H85" s="3"/>
      <c r="I85" s="3" t="s">
        <v>396</v>
      </c>
      <c r="J85" s="13" t="s">
        <v>394</v>
      </c>
      <c r="K85" s="13" t="s">
        <v>394</v>
      </c>
      <c r="L85" s="13" t="s">
        <v>394</v>
      </c>
      <c r="M85" s="13" t="s">
        <v>394</v>
      </c>
      <c r="N85" s="13" t="s">
        <v>394</v>
      </c>
    </row>
    <row r="86" spans="1:14" s="5" customFormat="1" hidden="1" x14ac:dyDescent="0.25">
      <c r="A86" s="3">
        <f t="shared" si="1"/>
        <v>85</v>
      </c>
      <c r="B86" s="3" t="s">
        <v>322</v>
      </c>
      <c r="C86" s="3" t="s">
        <v>321</v>
      </c>
      <c r="D86" s="3" t="s">
        <v>318</v>
      </c>
      <c r="E86" s="3" t="s">
        <v>387</v>
      </c>
      <c r="F86" s="11" t="s">
        <v>299</v>
      </c>
      <c r="G86" s="3"/>
      <c r="H86" s="3"/>
      <c r="I86" s="3" t="s">
        <v>396</v>
      </c>
      <c r="J86" s="13" t="s">
        <v>394</v>
      </c>
      <c r="K86" s="13"/>
      <c r="L86" s="13"/>
      <c r="M86" s="13"/>
      <c r="N86" s="13" t="s">
        <v>394</v>
      </c>
    </row>
    <row r="87" spans="1:14" s="5" customFormat="1" hidden="1" x14ac:dyDescent="0.25">
      <c r="A87" s="3">
        <f t="shared" si="1"/>
        <v>86</v>
      </c>
      <c r="B87" s="3" t="s">
        <v>356</v>
      </c>
      <c r="C87" s="3" t="s">
        <v>355</v>
      </c>
      <c r="D87" s="11" t="s">
        <v>29</v>
      </c>
      <c r="E87" s="3" t="s">
        <v>387</v>
      </c>
      <c r="F87" s="11" t="s">
        <v>124</v>
      </c>
      <c r="G87" s="3"/>
      <c r="H87" s="3"/>
      <c r="I87" s="3" t="s">
        <v>396</v>
      </c>
      <c r="J87" s="13"/>
      <c r="K87" s="13" t="s">
        <v>394</v>
      </c>
      <c r="L87" s="13"/>
      <c r="M87" s="13" t="s">
        <v>394</v>
      </c>
      <c r="N87" s="13"/>
    </row>
    <row r="88" spans="1:14" s="5" customFormat="1" hidden="1" x14ac:dyDescent="0.25">
      <c r="A88" s="3">
        <f t="shared" si="1"/>
        <v>87</v>
      </c>
      <c r="B88" s="3" t="s">
        <v>246</v>
      </c>
      <c r="C88" s="11" t="s">
        <v>247</v>
      </c>
      <c r="D88" s="11" t="s">
        <v>345</v>
      </c>
      <c r="E88" s="3" t="s">
        <v>387</v>
      </c>
      <c r="F88" s="11" t="s">
        <v>195</v>
      </c>
      <c r="G88" s="3"/>
      <c r="H88" s="3"/>
      <c r="I88" s="24" t="s">
        <v>396</v>
      </c>
      <c r="J88" s="13" t="s">
        <v>394</v>
      </c>
      <c r="K88" s="13" t="s">
        <v>394</v>
      </c>
      <c r="L88" s="13" t="s">
        <v>394</v>
      </c>
      <c r="M88" s="13" t="s">
        <v>394</v>
      </c>
      <c r="N88" s="3"/>
    </row>
    <row r="89" spans="1:14" s="5" customFormat="1" x14ac:dyDescent="0.25">
      <c r="A89" s="3">
        <f t="shared" si="1"/>
        <v>88</v>
      </c>
      <c r="B89" s="3" t="s">
        <v>358</v>
      </c>
      <c r="C89" s="3" t="s">
        <v>357</v>
      </c>
      <c r="D89" s="3" t="s">
        <v>12</v>
      </c>
      <c r="E89" s="3" t="s">
        <v>387</v>
      </c>
      <c r="F89" s="3" t="s">
        <v>143</v>
      </c>
      <c r="G89" s="3"/>
      <c r="H89" s="3"/>
      <c r="I89" s="3" t="s">
        <v>365</v>
      </c>
      <c r="J89" s="3"/>
      <c r="K89" s="3"/>
      <c r="L89" s="3"/>
      <c r="M89" s="3"/>
      <c r="N89" s="3"/>
    </row>
    <row r="90" spans="1:14" s="5" customFormat="1" hidden="1" x14ac:dyDescent="0.25">
      <c r="A90" s="3">
        <f t="shared" si="1"/>
        <v>89</v>
      </c>
      <c r="B90" s="3" t="s">
        <v>360</v>
      </c>
      <c r="C90" s="3" t="s">
        <v>359</v>
      </c>
      <c r="D90" s="3" t="s">
        <v>12</v>
      </c>
      <c r="E90" s="3" t="s">
        <v>387</v>
      </c>
      <c r="F90" s="3" t="s">
        <v>176</v>
      </c>
      <c r="G90" s="3"/>
      <c r="H90" s="3"/>
      <c r="I90" s="3" t="s">
        <v>396</v>
      </c>
      <c r="J90" s="13" t="s">
        <v>394</v>
      </c>
      <c r="K90" s="13" t="s">
        <v>394</v>
      </c>
      <c r="L90" s="13" t="s">
        <v>394</v>
      </c>
      <c r="M90" s="13" t="s">
        <v>394</v>
      </c>
      <c r="N90" s="13" t="s">
        <v>394</v>
      </c>
    </row>
    <row r="91" spans="1:14" s="5" customFormat="1" hidden="1" x14ac:dyDescent="0.25">
      <c r="A91" s="3">
        <f t="shared" si="1"/>
        <v>90</v>
      </c>
      <c r="B91" s="3" t="s">
        <v>336</v>
      </c>
      <c r="C91" s="3" t="s">
        <v>335</v>
      </c>
      <c r="D91" s="3" t="s">
        <v>12</v>
      </c>
      <c r="E91" s="3" t="s">
        <v>387</v>
      </c>
      <c r="F91" s="3" t="s">
        <v>337</v>
      </c>
      <c r="G91" s="3"/>
      <c r="H91" s="3"/>
      <c r="I91" s="3" t="s">
        <v>396</v>
      </c>
      <c r="J91" s="13" t="s">
        <v>394</v>
      </c>
      <c r="K91" s="13" t="s">
        <v>394</v>
      </c>
      <c r="L91" s="13" t="s">
        <v>394</v>
      </c>
      <c r="M91" s="13" t="s">
        <v>394</v>
      </c>
      <c r="N91" s="13"/>
    </row>
    <row r="92" spans="1:14" s="5" customFormat="1" hidden="1" x14ac:dyDescent="0.25">
      <c r="A92" s="3">
        <f t="shared" si="1"/>
        <v>91</v>
      </c>
      <c r="B92" s="34" t="s">
        <v>369</v>
      </c>
      <c r="C92" t="s">
        <v>370</v>
      </c>
      <c r="D92" s="34" t="s">
        <v>371</v>
      </c>
      <c r="E92" s="3" t="s">
        <v>387</v>
      </c>
      <c r="F92" s="34" t="s">
        <v>372</v>
      </c>
      <c r="G92" s="3"/>
      <c r="H92" s="3"/>
      <c r="I92" s="3" t="s">
        <v>396</v>
      </c>
      <c r="J92" s="13"/>
      <c r="K92" s="13" t="s">
        <v>394</v>
      </c>
      <c r="L92" s="13"/>
      <c r="M92" s="13"/>
      <c r="N92" s="13" t="s">
        <v>394</v>
      </c>
    </row>
    <row r="93" spans="1:14" s="5" customFormat="1" x14ac:dyDescent="0.25">
      <c r="A93" s="3">
        <f t="shared" si="1"/>
        <v>92</v>
      </c>
      <c r="B93" s="3" t="s">
        <v>354</v>
      </c>
      <c r="C93" s="3" t="s">
        <v>353</v>
      </c>
      <c r="D93" s="49" t="s">
        <v>361</v>
      </c>
      <c r="E93" s="49" t="s">
        <v>387</v>
      </c>
      <c r="F93" s="49"/>
      <c r="G93" s="49"/>
      <c r="H93" s="3"/>
      <c r="I93" s="24"/>
      <c r="J93" s="3"/>
      <c r="K93" s="3"/>
      <c r="L93" s="3"/>
      <c r="M93" s="3"/>
      <c r="N93" s="3"/>
    </row>
  </sheetData>
  <autoFilter ref="A1:N93">
    <filterColumn colId="8">
      <filters blank="1">
        <filter val="FEBRERO"/>
        <filter val="NO PRESENTE"/>
        <filter val="VENIDA"/>
      </filters>
    </filterColumn>
  </autoFilter>
  <conditionalFormatting sqref="G14:G17 H2:H6 G7:G12">
    <cfRule type="cellIs" dxfId="14" priority="17" operator="equal">
      <formula>"REPROBADO"</formula>
    </cfRule>
  </conditionalFormatting>
  <conditionalFormatting sqref="B12">
    <cfRule type="duplicateValues" dxfId="13" priority="15"/>
  </conditionalFormatting>
  <conditionalFormatting sqref="B11">
    <cfRule type="duplicateValues" dxfId="12" priority="18"/>
  </conditionalFormatting>
  <conditionalFormatting sqref="G26">
    <cfRule type="cellIs" dxfId="11" priority="14" operator="equal">
      <formula>"REPROBADO"</formula>
    </cfRule>
  </conditionalFormatting>
  <conditionalFormatting sqref="B34">
    <cfRule type="duplicateValues" dxfId="10" priority="13"/>
  </conditionalFormatting>
  <conditionalFormatting sqref="H27:H36">
    <cfRule type="cellIs" dxfId="9" priority="10" operator="equal">
      <formula>"REPROBADO"</formula>
    </cfRule>
    <cfRule type="cellIs" priority="11" operator="equal">
      <formula>"REPROBADO"</formula>
    </cfRule>
  </conditionalFormatting>
  <conditionalFormatting sqref="B38:B41">
    <cfRule type="duplicateValues" dxfId="8" priority="9"/>
  </conditionalFormatting>
  <conditionalFormatting sqref="B53">
    <cfRule type="duplicateValues" dxfId="7" priority="8"/>
  </conditionalFormatting>
  <conditionalFormatting sqref="B54">
    <cfRule type="duplicateValues" dxfId="6" priority="7"/>
  </conditionalFormatting>
  <conditionalFormatting sqref="B55">
    <cfRule type="duplicateValues" dxfId="5" priority="6"/>
  </conditionalFormatting>
  <conditionalFormatting sqref="B58">
    <cfRule type="duplicateValues" dxfId="4" priority="5"/>
  </conditionalFormatting>
  <conditionalFormatting sqref="B60">
    <cfRule type="duplicateValues" dxfId="3" priority="4"/>
  </conditionalFormatting>
  <conditionalFormatting sqref="B79">
    <cfRule type="duplicateValues" dxfId="2" priority="2"/>
  </conditionalFormatting>
  <conditionalFormatting sqref="B69:B71 B73:B75 B80 B82:B87 B92:B93 B89:B90">
    <cfRule type="duplicateValues" dxfId="1" priority="3"/>
  </conditionalFormatting>
  <conditionalFormatting sqref="B9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85" zoomScaleNormal="85" workbookViewId="0">
      <selection sqref="A1:XFD1048576"/>
    </sheetView>
  </sheetViews>
  <sheetFormatPr baseColWidth="10" defaultColWidth="9.140625" defaultRowHeight="15" x14ac:dyDescent="0.25"/>
  <cols>
    <col min="1" max="1" width="4.140625" customWidth="1"/>
    <col min="2" max="2" width="23.5703125" bestFit="1" customWidth="1"/>
    <col min="3" max="3" width="17.85546875" bestFit="1" customWidth="1"/>
    <col min="4" max="4" width="22.140625" bestFit="1" customWidth="1"/>
    <col min="5" max="6" width="22.140625" hidden="1" customWidth="1"/>
    <col min="7" max="7" width="46.5703125" bestFit="1" customWidth="1"/>
    <col min="8" max="8" width="10.5703125" bestFit="1" customWidth="1"/>
    <col min="9" max="9" width="13.42578125" bestFit="1" customWidth="1"/>
    <col min="10" max="10" width="9.7109375" hidden="1" customWidth="1"/>
    <col min="11" max="11" width="28.42578125" style="5" bestFit="1" customWidth="1"/>
    <col min="12" max="12" width="31" style="5" hidden="1" customWidth="1"/>
    <col min="13" max="16384" width="9.140625" style="5"/>
  </cols>
  <sheetData>
    <row r="1" spans="1:12" customFormat="1" ht="21" x14ac:dyDescent="0.35">
      <c r="A1" s="64" t="s">
        <v>236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s="14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208</v>
      </c>
      <c r="F2" s="1" t="s">
        <v>209</v>
      </c>
      <c r="G2" s="1" t="s">
        <v>4</v>
      </c>
      <c r="H2" s="1" t="s">
        <v>5</v>
      </c>
      <c r="I2" s="1" t="s">
        <v>233</v>
      </c>
      <c r="J2" s="1" t="s">
        <v>99</v>
      </c>
      <c r="K2" s="1" t="s">
        <v>259</v>
      </c>
      <c r="L2" s="29" t="s">
        <v>260</v>
      </c>
    </row>
    <row r="3" spans="1:12" x14ac:dyDescent="0.25">
      <c r="A3" s="3">
        <v>1</v>
      </c>
      <c r="B3" s="7" t="s">
        <v>88</v>
      </c>
      <c r="C3" s="7" t="s">
        <v>89</v>
      </c>
      <c r="D3" s="8" t="s">
        <v>90</v>
      </c>
      <c r="E3" s="8"/>
      <c r="F3" s="8"/>
      <c r="G3" s="7" t="s">
        <v>61</v>
      </c>
      <c r="H3" s="10">
        <v>8.4</v>
      </c>
      <c r="I3" s="6" t="str">
        <f t="shared" ref="I3:I17" si="0">IF(H3&gt;=7.5,"APROBADO","REPROBADO")</f>
        <v>APROBADO</v>
      </c>
      <c r="J3" s="9">
        <v>24</v>
      </c>
      <c r="K3" s="3" t="s">
        <v>315</v>
      </c>
      <c r="L3" s="3"/>
    </row>
    <row r="4" spans="1:12" x14ac:dyDescent="0.25">
      <c r="A4" s="3">
        <f t="shared" ref="A4:A17" si="1">A3+1</f>
        <v>2</v>
      </c>
      <c r="B4" s="7" t="s">
        <v>88</v>
      </c>
      <c r="C4" s="7" t="s">
        <v>91</v>
      </c>
      <c r="D4" s="8" t="s">
        <v>90</v>
      </c>
      <c r="E4" s="8"/>
      <c r="F4" s="8"/>
      <c r="G4" s="7" t="s">
        <v>61</v>
      </c>
      <c r="H4" s="10">
        <v>8</v>
      </c>
      <c r="I4" s="6" t="str">
        <f t="shared" si="0"/>
        <v>APROBADO</v>
      </c>
      <c r="J4" s="9">
        <v>24</v>
      </c>
      <c r="K4" s="3" t="s">
        <v>261</v>
      </c>
      <c r="L4" s="3"/>
    </row>
    <row r="5" spans="1:12" x14ac:dyDescent="0.25">
      <c r="A5" s="3">
        <f t="shared" si="1"/>
        <v>3</v>
      </c>
      <c r="B5" s="3" t="s">
        <v>59</v>
      </c>
      <c r="C5" s="3" t="s">
        <v>60</v>
      </c>
      <c r="D5" s="3" t="s">
        <v>29</v>
      </c>
      <c r="E5" s="3"/>
      <c r="F5" s="3"/>
      <c r="G5" s="7" t="s">
        <v>61</v>
      </c>
      <c r="H5" s="6">
        <f>AVERAGE(9,8.6,8.3,10)</f>
        <v>8.9750000000000014</v>
      </c>
      <c r="I5" s="6" t="str">
        <f t="shared" si="0"/>
        <v>APROBADO</v>
      </c>
      <c r="J5" s="9">
        <v>24</v>
      </c>
      <c r="K5" s="3"/>
      <c r="L5" s="3"/>
    </row>
    <row r="6" spans="1:12" x14ac:dyDescent="0.25">
      <c r="A6" s="3">
        <f t="shared" si="1"/>
        <v>4</v>
      </c>
      <c r="B6" s="3" t="s">
        <v>63</v>
      </c>
      <c r="C6" s="3" t="s">
        <v>64</v>
      </c>
      <c r="D6" s="3" t="s">
        <v>12</v>
      </c>
      <c r="E6" s="3"/>
      <c r="F6" s="3"/>
      <c r="G6" s="3" t="s">
        <v>61</v>
      </c>
      <c r="H6" s="6">
        <f>AVERAGE(9,8.9,8.4,9.9)</f>
        <v>9.0499999999999989</v>
      </c>
      <c r="I6" s="6" t="str">
        <f t="shared" si="0"/>
        <v>APROBADO</v>
      </c>
      <c r="J6" s="9">
        <v>24</v>
      </c>
      <c r="K6" s="3"/>
      <c r="L6" s="3"/>
    </row>
    <row r="7" spans="1:12" x14ac:dyDescent="0.25">
      <c r="A7" s="3">
        <f t="shared" si="1"/>
        <v>5</v>
      </c>
      <c r="B7" s="3" t="s">
        <v>65</v>
      </c>
      <c r="C7" s="3" t="s">
        <v>66</v>
      </c>
      <c r="D7" s="3" t="s">
        <v>12</v>
      </c>
      <c r="E7" s="3"/>
      <c r="F7" s="3"/>
      <c r="G7" s="3" t="s">
        <v>61</v>
      </c>
      <c r="H7" s="6">
        <v>8.6</v>
      </c>
      <c r="I7" s="6" t="str">
        <f t="shared" si="0"/>
        <v>APROBADO</v>
      </c>
      <c r="J7" s="9">
        <v>24</v>
      </c>
      <c r="K7" s="3"/>
      <c r="L7" s="3"/>
    </row>
    <row r="8" spans="1:12" x14ac:dyDescent="0.25">
      <c r="A8" s="3">
        <f t="shared" si="1"/>
        <v>6</v>
      </c>
      <c r="B8" s="24" t="s">
        <v>67</v>
      </c>
      <c r="C8" s="24" t="s">
        <v>82</v>
      </c>
      <c r="D8" s="27" t="s">
        <v>16</v>
      </c>
      <c r="E8" s="27"/>
      <c r="F8" s="27"/>
      <c r="G8" s="24" t="s">
        <v>62</v>
      </c>
      <c r="H8" s="28">
        <f>AVERAGE(9.4,10,9.9,8.8)</f>
        <v>9.5249999999999986</v>
      </c>
      <c r="I8" s="25" t="str">
        <f t="shared" si="0"/>
        <v>APROBADO</v>
      </c>
      <c r="J8" s="26">
        <v>24</v>
      </c>
      <c r="K8" s="24" t="s">
        <v>258</v>
      </c>
      <c r="L8" s="3"/>
    </row>
    <row r="9" spans="1:12" x14ac:dyDescent="0.25">
      <c r="A9" s="3">
        <f t="shared" si="1"/>
        <v>7</v>
      </c>
      <c r="B9" s="3" t="s">
        <v>49</v>
      </c>
      <c r="C9" s="3" t="s">
        <v>68</v>
      </c>
      <c r="D9" s="3"/>
      <c r="E9" s="3"/>
      <c r="F9" s="3"/>
      <c r="G9" s="3" t="s">
        <v>69</v>
      </c>
      <c r="H9" s="6">
        <v>8.9</v>
      </c>
      <c r="I9" s="6" t="str">
        <f t="shared" si="0"/>
        <v>APROBADO</v>
      </c>
      <c r="J9" s="9">
        <v>24</v>
      </c>
      <c r="K9" s="3"/>
      <c r="L9" s="3"/>
    </row>
    <row r="10" spans="1:12" x14ac:dyDescent="0.25">
      <c r="A10" s="3">
        <f t="shared" si="1"/>
        <v>8</v>
      </c>
      <c r="B10" s="3" t="s">
        <v>49</v>
      </c>
      <c r="C10" s="3" t="s">
        <v>70</v>
      </c>
      <c r="D10" s="4" t="s">
        <v>53</v>
      </c>
      <c r="E10" s="4"/>
      <c r="F10" s="4"/>
      <c r="G10" s="3" t="s">
        <v>69</v>
      </c>
      <c r="H10" s="6">
        <v>9</v>
      </c>
      <c r="I10" s="6" t="str">
        <f t="shared" si="0"/>
        <v>APROBADO</v>
      </c>
      <c r="J10" s="9">
        <v>24</v>
      </c>
      <c r="K10" s="3"/>
      <c r="L10" s="3"/>
    </row>
    <row r="11" spans="1:12" x14ac:dyDescent="0.25">
      <c r="A11" s="3">
        <f t="shared" si="1"/>
        <v>9</v>
      </c>
      <c r="B11" s="3" t="s">
        <v>83</v>
      </c>
      <c r="C11" s="3" t="s">
        <v>84</v>
      </c>
      <c r="D11" s="4" t="s">
        <v>22</v>
      </c>
      <c r="E11" s="4"/>
      <c r="F11" s="4"/>
      <c r="G11" s="3" t="s">
        <v>69</v>
      </c>
      <c r="H11" s="18">
        <v>8.1</v>
      </c>
      <c r="I11" s="6" t="str">
        <f t="shared" si="0"/>
        <v>APROBADO</v>
      </c>
      <c r="J11" s="9">
        <v>24</v>
      </c>
      <c r="K11" s="3"/>
      <c r="L11" s="3"/>
    </row>
    <row r="12" spans="1:12" x14ac:dyDescent="0.25">
      <c r="A12" s="3">
        <f t="shared" si="1"/>
        <v>10</v>
      </c>
      <c r="B12" s="3" t="s">
        <v>71</v>
      </c>
      <c r="C12" s="3" t="s">
        <v>72</v>
      </c>
      <c r="D12" s="4" t="s">
        <v>12</v>
      </c>
      <c r="E12" s="4"/>
      <c r="F12" s="4"/>
      <c r="G12" s="3" t="s">
        <v>69</v>
      </c>
      <c r="H12" s="6">
        <f>AVERAGE(8.1,8.6,8.8)</f>
        <v>8.5</v>
      </c>
      <c r="I12" s="6" t="str">
        <f t="shared" si="0"/>
        <v>APROBADO</v>
      </c>
      <c r="J12" s="9">
        <v>24</v>
      </c>
      <c r="K12" s="3"/>
      <c r="L12" s="3"/>
    </row>
    <row r="13" spans="1:12" x14ac:dyDescent="0.25">
      <c r="A13" s="3">
        <f t="shared" si="1"/>
        <v>11</v>
      </c>
      <c r="B13" s="3" t="s">
        <v>56</v>
      </c>
      <c r="C13" s="3" t="s">
        <v>57</v>
      </c>
      <c r="D13" s="3" t="s">
        <v>29</v>
      </c>
      <c r="E13" s="3"/>
      <c r="F13" s="3"/>
      <c r="G13" s="3" t="s">
        <v>58</v>
      </c>
      <c r="H13" s="6">
        <f>AVERAGE(8.7,7.8,7.8,9)</f>
        <v>8.3249999999999993</v>
      </c>
      <c r="I13" s="6" t="str">
        <f t="shared" si="0"/>
        <v>APROBADO</v>
      </c>
      <c r="J13" s="9">
        <v>24</v>
      </c>
      <c r="K13" s="3"/>
      <c r="L13" s="3"/>
    </row>
    <row r="14" spans="1:12" x14ac:dyDescent="0.25">
      <c r="A14" s="3">
        <f t="shared" si="1"/>
        <v>12</v>
      </c>
      <c r="B14" s="3" t="s">
        <v>96</v>
      </c>
      <c r="C14" s="3" t="s">
        <v>97</v>
      </c>
      <c r="D14" s="3" t="s">
        <v>12</v>
      </c>
      <c r="E14" s="3"/>
      <c r="F14" s="3"/>
      <c r="G14" s="3" t="s">
        <v>257</v>
      </c>
      <c r="H14" s="6">
        <f>AVERAGE(8,9.5,8.7,8.6)</f>
        <v>8.6999999999999993</v>
      </c>
      <c r="I14" s="6" t="str">
        <f t="shared" si="0"/>
        <v>APROBADO</v>
      </c>
      <c r="J14" s="9">
        <v>24</v>
      </c>
      <c r="K14" s="3"/>
      <c r="L14" s="3"/>
    </row>
    <row r="15" spans="1:12" x14ac:dyDescent="0.25">
      <c r="A15" s="3">
        <f t="shared" si="1"/>
        <v>13</v>
      </c>
      <c r="B15" s="24" t="s">
        <v>78</v>
      </c>
      <c r="C15" s="24" t="s">
        <v>79</v>
      </c>
      <c r="D15" s="27" t="s">
        <v>80</v>
      </c>
      <c r="E15" s="27"/>
      <c r="F15" s="27"/>
      <c r="G15" s="24" t="s">
        <v>81</v>
      </c>
      <c r="H15" s="25">
        <f>AVERAGE(6.5,7.9,8.9,8.9,8.7)</f>
        <v>8.1800000000000015</v>
      </c>
      <c r="I15" s="25" t="str">
        <f t="shared" si="0"/>
        <v>APROBADO</v>
      </c>
      <c r="J15" s="26">
        <v>24</v>
      </c>
      <c r="K15" s="24" t="s">
        <v>258</v>
      </c>
      <c r="L15" s="3"/>
    </row>
    <row r="16" spans="1:12" x14ac:dyDescent="0.25">
      <c r="A16" s="3">
        <f t="shared" si="1"/>
        <v>14</v>
      </c>
      <c r="B16" s="3" t="s">
        <v>92</v>
      </c>
      <c r="C16" s="3" t="s">
        <v>93</v>
      </c>
      <c r="D16" s="4" t="s">
        <v>32</v>
      </c>
      <c r="E16" s="4"/>
      <c r="F16" s="4"/>
      <c r="G16" s="3" t="s">
        <v>95</v>
      </c>
      <c r="H16" s="6">
        <f>AVERAGE(8.7,8.1,8.2)</f>
        <v>8.3333333333333321</v>
      </c>
      <c r="I16" s="6" t="str">
        <f t="shared" si="0"/>
        <v>APROBADO</v>
      </c>
      <c r="J16" s="9">
        <v>24</v>
      </c>
      <c r="K16" s="3"/>
      <c r="L16" s="11"/>
    </row>
    <row r="17" spans="1:12" x14ac:dyDescent="0.25">
      <c r="A17" s="3">
        <f t="shared" si="1"/>
        <v>15</v>
      </c>
      <c r="B17" s="24" t="s">
        <v>75</v>
      </c>
      <c r="C17" s="24" t="s">
        <v>76</v>
      </c>
      <c r="D17" s="24" t="s">
        <v>77</v>
      </c>
      <c r="E17" s="24"/>
      <c r="F17" s="24"/>
      <c r="G17" s="24" t="s">
        <v>58</v>
      </c>
      <c r="H17" s="25">
        <f>AVERAGE(9,6.8,8.3,9)</f>
        <v>8.2750000000000004</v>
      </c>
      <c r="I17" s="25" t="str">
        <f t="shared" si="0"/>
        <v>APROBADO</v>
      </c>
      <c r="J17" s="26">
        <v>24</v>
      </c>
      <c r="K17" s="24" t="s">
        <v>258</v>
      </c>
      <c r="L17" s="3"/>
    </row>
    <row r="18" spans="1:12" x14ac:dyDescent="0.25">
      <c r="A18" s="17"/>
      <c r="B18" s="17"/>
      <c r="C18" s="17"/>
      <c r="D18" s="17"/>
      <c r="E18" s="17"/>
      <c r="F18" s="17"/>
      <c r="G18" s="17"/>
      <c r="H18" s="19"/>
      <c r="I18" s="19"/>
      <c r="J18" s="20"/>
    </row>
    <row r="19" spans="1:12" x14ac:dyDescent="0.25">
      <c r="B19" s="22" t="s">
        <v>256</v>
      </c>
    </row>
  </sheetData>
  <autoFilter ref="A2:K2"/>
  <mergeCells count="1">
    <mergeCell ref="A1:K1"/>
  </mergeCells>
  <conditionalFormatting sqref="B13">
    <cfRule type="duplicateValues" dxfId="48" priority="11"/>
  </conditionalFormatting>
  <conditionalFormatting sqref="B15">
    <cfRule type="duplicateValues" dxfId="47" priority="9"/>
  </conditionalFormatting>
  <conditionalFormatting sqref="I3:I17">
    <cfRule type="cellIs" dxfId="46" priority="7" operator="equal">
      <formula>"REPROBADO"</formula>
    </cfRule>
    <cfRule type="cellIs" priority="8" operator="equal">
      <formula>"REPROBADO"</formula>
    </cfRule>
  </conditionalFormatting>
  <pageMargins left="0.81" right="0.31496062992125984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D23" sqref="D23"/>
    </sheetView>
  </sheetViews>
  <sheetFormatPr baseColWidth="10" defaultColWidth="9.140625" defaultRowHeight="15" x14ac:dyDescent="0.25"/>
  <cols>
    <col min="1" max="1" width="2" bestFit="1" customWidth="1"/>
    <col min="2" max="2" width="17" bestFit="1" customWidth="1"/>
    <col min="3" max="3" width="17.42578125" bestFit="1" customWidth="1"/>
    <col min="4" max="4" width="22.140625" bestFit="1" customWidth="1"/>
    <col min="5" max="5" width="4.28515625" hidden="1" customWidth="1"/>
    <col min="6" max="6" width="4" hidden="1" customWidth="1"/>
    <col min="7" max="7" width="27" bestFit="1" customWidth="1"/>
    <col min="8" max="8" width="38.28515625" bestFit="1" customWidth="1"/>
    <col min="9" max="9" width="5.42578125" hidden="1" customWidth="1"/>
    <col min="10" max="10" width="8" hidden="1" customWidth="1"/>
    <col min="11" max="11" width="7" hidden="1" customWidth="1"/>
    <col min="12" max="12" width="14.42578125" hidden="1" customWidth="1"/>
  </cols>
  <sheetData>
    <row r="1" spans="1:12" ht="21" x14ac:dyDescent="0.35">
      <c r="A1" s="66" t="s">
        <v>300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208</v>
      </c>
      <c r="F2" s="1" t="s">
        <v>209</v>
      </c>
      <c r="G2" s="1" t="s">
        <v>171</v>
      </c>
      <c r="H2" s="1" t="s">
        <v>4</v>
      </c>
      <c r="I2" s="1" t="s">
        <v>5</v>
      </c>
      <c r="J2" s="1" t="s">
        <v>233</v>
      </c>
      <c r="K2" s="1" t="s">
        <v>99</v>
      </c>
      <c r="L2" s="33" t="s">
        <v>259</v>
      </c>
    </row>
    <row r="3" spans="1:12" x14ac:dyDescent="0.25">
      <c r="A3" s="11">
        <v>1</v>
      </c>
      <c r="B3" s="11" t="s">
        <v>284</v>
      </c>
      <c r="C3" s="11" t="s">
        <v>285</v>
      </c>
      <c r="D3" s="11" t="s">
        <v>286</v>
      </c>
      <c r="E3" s="11"/>
      <c r="F3" s="11"/>
      <c r="G3" s="11" t="s">
        <v>172</v>
      </c>
      <c r="H3" s="11" t="s">
        <v>13</v>
      </c>
      <c r="I3" s="11"/>
      <c r="J3" s="11"/>
      <c r="K3" s="11"/>
    </row>
    <row r="4" spans="1:12" x14ac:dyDescent="0.25">
      <c r="A4" s="11">
        <f>A3+1</f>
        <v>2</v>
      </c>
      <c r="B4" s="11" t="s">
        <v>287</v>
      </c>
      <c r="C4" s="11" t="s">
        <v>288</v>
      </c>
      <c r="D4" s="11" t="s">
        <v>98</v>
      </c>
      <c r="E4" s="11"/>
      <c r="F4" s="11"/>
      <c r="G4" s="11" t="s">
        <v>172</v>
      </c>
      <c r="H4" s="11" t="s">
        <v>44</v>
      </c>
      <c r="I4" s="11"/>
      <c r="J4" s="11"/>
      <c r="K4" s="11"/>
    </row>
    <row r="5" spans="1:12" x14ac:dyDescent="0.25">
      <c r="A5" s="11">
        <f>A4+1</f>
        <v>3</v>
      </c>
      <c r="B5" s="11" t="s">
        <v>293</v>
      </c>
      <c r="C5" s="11" t="s">
        <v>294</v>
      </c>
      <c r="D5" s="11" t="s">
        <v>12</v>
      </c>
      <c r="E5" s="11"/>
      <c r="F5" s="11"/>
      <c r="G5" s="11" t="s">
        <v>172</v>
      </c>
      <c r="H5" s="11" t="s">
        <v>40</v>
      </c>
      <c r="I5" s="11"/>
      <c r="J5" s="11"/>
      <c r="K5" s="11"/>
    </row>
    <row r="6" spans="1:12" x14ac:dyDescent="0.25">
      <c r="A6" s="11">
        <f>A5+1</f>
        <v>4</v>
      </c>
      <c r="B6" s="11" t="s">
        <v>283</v>
      </c>
      <c r="C6" s="11" t="s">
        <v>327</v>
      </c>
      <c r="D6" s="11" t="s">
        <v>43</v>
      </c>
      <c r="E6" s="11"/>
      <c r="F6" s="11"/>
      <c r="G6" s="11" t="s">
        <v>172</v>
      </c>
      <c r="H6" s="11" t="s">
        <v>24</v>
      </c>
      <c r="I6" s="11"/>
      <c r="J6" s="11"/>
      <c r="K6" s="11"/>
    </row>
    <row r="7" spans="1:12" x14ac:dyDescent="0.25">
      <c r="A7" s="11">
        <f t="shared" ref="A7:A8" si="0">A6+1</f>
        <v>5</v>
      </c>
      <c r="B7" s="3" t="s">
        <v>308</v>
      </c>
      <c r="C7" s="3" t="s">
        <v>309</v>
      </c>
      <c r="D7" s="3" t="s">
        <v>12</v>
      </c>
      <c r="E7" s="11"/>
      <c r="F7" s="11"/>
      <c r="G7" s="11" t="s">
        <v>172</v>
      </c>
      <c r="H7" s="3" t="s">
        <v>87</v>
      </c>
    </row>
    <row r="8" spans="1:12" x14ac:dyDescent="0.25">
      <c r="A8" s="11">
        <f t="shared" si="0"/>
        <v>6</v>
      </c>
      <c r="B8" s="3" t="s">
        <v>166</v>
      </c>
      <c r="C8" s="3" t="s">
        <v>312</v>
      </c>
      <c r="D8" s="3" t="s">
        <v>281</v>
      </c>
      <c r="E8" s="11"/>
      <c r="F8" s="11"/>
      <c r="G8" s="11" t="s">
        <v>172</v>
      </c>
      <c r="H8" s="3" t="s">
        <v>40</v>
      </c>
    </row>
    <row r="9" spans="1:12" x14ac:dyDescent="0.25">
      <c r="A9">
        <v>7</v>
      </c>
      <c r="B9" s="34" t="s">
        <v>325</v>
      </c>
      <c r="C9" s="34" t="s">
        <v>326</v>
      </c>
      <c r="D9" s="34" t="s">
        <v>12</v>
      </c>
      <c r="H9" s="34" t="s">
        <v>156</v>
      </c>
    </row>
  </sheetData>
  <autoFilter ref="A2:H2">
    <sortState ref="A3:H6">
      <sortCondition ref="B2"/>
    </sortState>
  </autoFilter>
  <mergeCells count="1">
    <mergeCell ref="A1:K1"/>
  </mergeCells>
  <pageMargins left="0.95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C14" sqref="C14"/>
    </sheetView>
  </sheetViews>
  <sheetFormatPr baseColWidth="10" defaultColWidth="22.42578125" defaultRowHeight="15" x14ac:dyDescent="0.25"/>
  <cols>
    <col min="1" max="1" width="2" bestFit="1" customWidth="1"/>
    <col min="5" max="6" width="0" hidden="1" customWidth="1"/>
    <col min="7" max="7" width="31.140625" bestFit="1" customWidth="1"/>
    <col min="8" max="8" width="46.5703125" customWidth="1"/>
    <col min="9" max="11" width="0" hidden="1" customWidth="1"/>
    <col min="12" max="12" width="22.42578125" hidden="1" customWidth="1"/>
  </cols>
  <sheetData>
    <row r="1" spans="1:12" ht="21" x14ac:dyDescent="0.35">
      <c r="A1" s="66" t="s">
        <v>301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208</v>
      </c>
      <c r="F2" s="1" t="s">
        <v>209</v>
      </c>
      <c r="G2" s="1" t="s">
        <v>171</v>
      </c>
      <c r="H2" s="1" t="s">
        <v>4</v>
      </c>
      <c r="I2" s="1" t="s">
        <v>5</v>
      </c>
      <c r="J2" s="1" t="s">
        <v>233</v>
      </c>
      <c r="K2" s="1" t="s">
        <v>99</v>
      </c>
      <c r="L2" s="33" t="s">
        <v>259</v>
      </c>
    </row>
    <row r="3" spans="1:12" x14ac:dyDescent="0.25">
      <c r="A3" s="11">
        <v>1</v>
      </c>
      <c r="B3" s="11" t="s">
        <v>277</v>
      </c>
      <c r="C3" s="11" t="s">
        <v>278</v>
      </c>
      <c r="D3" s="11" t="s">
        <v>43</v>
      </c>
      <c r="E3" s="11"/>
      <c r="F3" s="11"/>
      <c r="G3" s="11" t="s">
        <v>124</v>
      </c>
      <c r="H3" s="34" t="s">
        <v>330</v>
      </c>
      <c r="I3" s="11"/>
      <c r="J3" s="11"/>
      <c r="K3" s="11"/>
    </row>
    <row r="4" spans="1:12" x14ac:dyDescent="0.25">
      <c r="A4" s="11">
        <f>A3+1</f>
        <v>2</v>
      </c>
      <c r="B4" s="11" t="s">
        <v>279</v>
      </c>
      <c r="C4" s="11" t="s">
        <v>280</v>
      </c>
      <c r="D4" s="11" t="s">
        <v>281</v>
      </c>
      <c r="E4" s="11"/>
      <c r="F4" s="11"/>
      <c r="G4" s="11" t="s">
        <v>124</v>
      </c>
      <c r="H4" s="11" t="s">
        <v>282</v>
      </c>
      <c r="I4" s="11"/>
      <c r="J4" s="11"/>
      <c r="K4" s="11"/>
    </row>
    <row r="5" spans="1:12" x14ac:dyDescent="0.25">
      <c r="A5" s="11">
        <f>A4+1</f>
        <v>3</v>
      </c>
      <c r="B5" s="11" t="s">
        <v>289</v>
      </c>
      <c r="C5" s="11" t="s">
        <v>290</v>
      </c>
      <c r="D5" s="11" t="s">
        <v>43</v>
      </c>
      <c r="E5" s="11"/>
      <c r="F5" s="11"/>
      <c r="G5" s="11" t="s">
        <v>124</v>
      </c>
      <c r="H5" s="34" t="s">
        <v>330</v>
      </c>
      <c r="I5" s="11"/>
      <c r="J5" s="11"/>
      <c r="K5" s="11"/>
    </row>
    <row r="6" spans="1:12" x14ac:dyDescent="0.25">
      <c r="A6" s="11">
        <f>A5+1</f>
        <v>4</v>
      </c>
      <c r="B6" s="11" t="s">
        <v>291</v>
      </c>
      <c r="C6" s="11" t="s">
        <v>292</v>
      </c>
      <c r="D6" s="11" t="s">
        <v>43</v>
      </c>
      <c r="E6" s="11"/>
      <c r="F6" s="11"/>
      <c r="G6" s="11" t="s">
        <v>124</v>
      </c>
      <c r="H6" s="11" t="s">
        <v>62</v>
      </c>
      <c r="I6" s="11"/>
      <c r="J6" s="11"/>
      <c r="K6" s="11"/>
    </row>
    <row r="7" spans="1:12" x14ac:dyDescent="0.25">
      <c r="A7" s="11">
        <f t="shared" ref="A7:A10" si="0">A6+1</f>
        <v>5</v>
      </c>
      <c r="B7" s="3" t="s">
        <v>310</v>
      </c>
      <c r="C7" s="3" t="s">
        <v>311</v>
      </c>
      <c r="D7" s="3" t="s">
        <v>98</v>
      </c>
      <c r="E7" s="11"/>
      <c r="F7" s="11"/>
      <c r="G7" s="11" t="s">
        <v>124</v>
      </c>
      <c r="H7" s="34" t="s">
        <v>330</v>
      </c>
    </row>
    <row r="8" spans="1:12" x14ac:dyDescent="0.25">
      <c r="A8" s="11">
        <f t="shared" si="0"/>
        <v>6</v>
      </c>
      <c r="B8" s="3" t="s">
        <v>313</v>
      </c>
      <c r="C8" s="3" t="s">
        <v>139</v>
      </c>
      <c r="D8" s="3" t="s">
        <v>12</v>
      </c>
      <c r="E8" s="11"/>
      <c r="F8" s="11"/>
      <c r="G8" s="11" t="s">
        <v>124</v>
      </c>
      <c r="H8" s="3" t="s">
        <v>314</v>
      </c>
    </row>
    <row r="9" spans="1:12" x14ac:dyDescent="0.25">
      <c r="A9" s="11">
        <f t="shared" si="0"/>
        <v>7</v>
      </c>
      <c r="B9" s="3" t="s">
        <v>329</v>
      </c>
      <c r="C9" s="3" t="s">
        <v>328</v>
      </c>
      <c r="D9" s="3" t="s">
        <v>318</v>
      </c>
      <c r="E9" s="11"/>
      <c r="F9" s="11"/>
      <c r="G9" s="11" t="s">
        <v>124</v>
      </c>
      <c r="H9" s="3" t="s">
        <v>330</v>
      </c>
    </row>
    <row r="10" spans="1:12" x14ac:dyDescent="0.25">
      <c r="A10" s="11">
        <f t="shared" si="0"/>
        <v>8</v>
      </c>
      <c r="B10" s="3" t="s">
        <v>332</v>
      </c>
      <c r="C10" s="3" t="s">
        <v>331</v>
      </c>
      <c r="D10" s="3" t="s">
        <v>12</v>
      </c>
      <c r="E10" s="11"/>
      <c r="F10" s="11"/>
      <c r="G10" s="11" t="s">
        <v>124</v>
      </c>
      <c r="H10" s="3" t="s">
        <v>333</v>
      </c>
    </row>
  </sheetData>
  <autoFilter ref="A2:H2">
    <sortState ref="A3:H10">
      <sortCondition ref="G2"/>
    </sortState>
  </autoFilter>
  <mergeCells count="1">
    <mergeCell ref="A1:K1"/>
  </mergeCells>
  <pageMargins left="0.94488188976377963" right="0.41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4" workbookViewId="0">
      <selection activeCell="H14" sqref="H14"/>
    </sheetView>
  </sheetViews>
  <sheetFormatPr baseColWidth="10" defaultColWidth="17.140625" defaultRowHeight="15" x14ac:dyDescent="0.25"/>
  <cols>
    <col min="1" max="1" width="3" bestFit="1" customWidth="1"/>
    <col min="2" max="2" width="20.42578125" customWidth="1"/>
    <col min="3" max="3" width="21.42578125" customWidth="1"/>
    <col min="4" max="4" width="29.28515625" customWidth="1"/>
    <col min="5" max="5" width="13.7109375" customWidth="1"/>
    <col min="6" max="6" width="1" hidden="1" customWidth="1"/>
    <col min="7" max="7" width="3.140625" hidden="1" customWidth="1"/>
    <col min="8" max="16384" width="17.140625" style="5"/>
  </cols>
  <sheetData>
    <row r="1" spans="1:7" ht="42" customHeight="1" x14ac:dyDescent="0.3">
      <c r="A1" s="67" t="s">
        <v>405</v>
      </c>
      <c r="B1" s="68"/>
      <c r="C1" s="68"/>
      <c r="D1" s="68"/>
      <c r="E1" s="68"/>
      <c r="F1" s="68"/>
    </row>
    <row r="2" spans="1:7" s="14" customFormat="1" x14ac:dyDescent="0.25">
      <c r="A2" s="62" t="s">
        <v>0</v>
      </c>
      <c r="B2" s="62" t="s">
        <v>1</v>
      </c>
      <c r="C2" s="62" t="s">
        <v>2</v>
      </c>
      <c r="D2" s="62" t="s">
        <v>4</v>
      </c>
      <c r="E2" s="62" t="s">
        <v>99</v>
      </c>
      <c r="F2" s="62"/>
      <c r="G2" s="29" t="s">
        <v>260</v>
      </c>
    </row>
    <row r="3" spans="1:7" x14ac:dyDescent="0.25">
      <c r="A3" s="58">
        <v>1</v>
      </c>
      <c r="B3" s="77" t="s">
        <v>284</v>
      </c>
      <c r="C3" s="77" t="s">
        <v>285</v>
      </c>
      <c r="D3" s="77" t="s">
        <v>13</v>
      </c>
      <c r="E3" s="78">
        <v>42.7</v>
      </c>
      <c r="F3" s="3"/>
      <c r="G3" s="3"/>
    </row>
    <row r="4" spans="1:7" x14ac:dyDescent="0.25">
      <c r="A4" s="58">
        <f t="shared" ref="A4:A21" si="0">A3+1</f>
        <v>2</v>
      </c>
      <c r="B4" s="77" t="s">
        <v>33</v>
      </c>
      <c r="C4" s="77" t="s">
        <v>34</v>
      </c>
      <c r="D4" s="77" t="s">
        <v>24</v>
      </c>
      <c r="E4" s="78">
        <v>37.1</v>
      </c>
      <c r="F4" s="3"/>
      <c r="G4" s="3"/>
    </row>
    <row r="5" spans="1:7" x14ac:dyDescent="0.25">
      <c r="A5" s="58">
        <f t="shared" si="0"/>
        <v>3</v>
      </c>
      <c r="B5" s="77" t="s">
        <v>17</v>
      </c>
      <c r="C5" s="77" t="s">
        <v>343</v>
      </c>
      <c r="D5" s="77" t="s">
        <v>18</v>
      </c>
      <c r="E5" s="78">
        <v>35.700000000000003</v>
      </c>
      <c r="F5" s="3"/>
      <c r="G5" s="3"/>
    </row>
    <row r="6" spans="1:7" x14ac:dyDescent="0.25">
      <c r="A6" s="58">
        <f t="shared" si="0"/>
        <v>4</v>
      </c>
      <c r="B6" s="77" t="s">
        <v>38</v>
      </c>
      <c r="C6" s="77" t="s">
        <v>39</v>
      </c>
      <c r="D6" s="77" t="s">
        <v>40</v>
      </c>
      <c r="E6" s="78">
        <v>42</v>
      </c>
      <c r="F6" s="3"/>
      <c r="G6" s="24"/>
    </row>
    <row r="7" spans="1:7" x14ac:dyDescent="0.25">
      <c r="A7" s="58">
        <f t="shared" si="0"/>
        <v>5</v>
      </c>
      <c r="B7" s="77" t="s">
        <v>293</v>
      </c>
      <c r="C7" s="77" t="s">
        <v>294</v>
      </c>
      <c r="D7" s="77" t="s">
        <v>40</v>
      </c>
      <c r="E7" s="78">
        <v>36.4</v>
      </c>
      <c r="F7" s="3"/>
      <c r="G7" s="3"/>
    </row>
    <row r="8" spans="1:7" x14ac:dyDescent="0.25">
      <c r="A8" s="58">
        <f t="shared" si="0"/>
        <v>6</v>
      </c>
      <c r="B8" s="77" t="s">
        <v>166</v>
      </c>
      <c r="C8" s="77" t="s">
        <v>312</v>
      </c>
      <c r="D8" s="77" t="s">
        <v>40</v>
      </c>
      <c r="E8" s="78">
        <v>36.4</v>
      </c>
      <c r="F8" s="3"/>
      <c r="G8" s="3"/>
    </row>
    <row r="9" spans="1:7" x14ac:dyDescent="0.25">
      <c r="A9" s="58">
        <f t="shared" si="0"/>
        <v>7</v>
      </c>
      <c r="B9" s="77" t="s">
        <v>283</v>
      </c>
      <c r="C9" s="77" t="s">
        <v>327</v>
      </c>
      <c r="D9" s="77" t="s">
        <v>24</v>
      </c>
      <c r="E9" s="78">
        <v>37.1</v>
      </c>
      <c r="F9" s="3"/>
      <c r="G9" s="3"/>
    </row>
    <row r="10" spans="1:7" x14ac:dyDescent="0.25">
      <c r="A10" s="58">
        <f t="shared" si="0"/>
        <v>8</v>
      </c>
      <c r="B10" s="77" t="s">
        <v>47</v>
      </c>
      <c r="C10" s="77" t="s">
        <v>48</v>
      </c>
      <c r="D10" s="77" t="s">
        <v>24</v>
      </c>
      <c r="E10" s="78">
        <v>37.1</v>
      </c>
      <c r="F10" s="3"/>
      <c r="G10" s="11"/>
    </row>
    <row r="11" spans="1:7" x14ac:dyDescent="0.25">
      <c r="A11" s="58">
        <f t="shared" si="0"/>
        <v>9</v>
      </c>
      <c r="B11" s="77" t="s">
        <v>85</v>
      </c>
      <c r="C11" s="77" t="s">
        <v>86</v>
      </c>
      <c r="D11" s="77" t="s">
        <v>9</v>
      </c>
      <c r="E11" s="78">
        <v>46.9</v>
      </c>
      <c r="F11" s="3"/>
      <c r="G11" s="21"/>
    </row>
    <row r="12" spans="1:7" x14ac:dyDescent="0.25">
      <c r="A12" s="58">
        <f t="shared" si="0"/>
        <v>10</v>
      </c>
      <c r="B12" s="77" t="s">
        <v>14</v>
      </c>
      <c r="C12" s="77" t="s">
        <v>15</v>
      </c>
      <c r="D12" s="77" t="s">
        <v>44</v>
      </c>
      <c r="E12" s="78">
        <v>46.2</v>
      </c>
      <c r="F12" s="3"/>
      <c r="G12" s="3"/>
    </row>
    <row r="13" spans="1:7" x14ac:dyDescent="0.25">
      <c r="A13" s="58">
        <f t="shared" si="0"/>
        <v>11</v>
      </c>
      <c r="B13" s="77" t="s">
        <v>346</v>
      </c>
      <c r="C13" s="77" t="s">
        <v>347</v>
      </c>
      <c r="D13" s="77" t="s">
        <v>13</v>
      </c>
      <c r="E13" s="78">
        <v>42.7</v>
      </c>
      <c r="F13" s="3"/>
      <c r="G13" s="3"/>
    </row>
    <row r="14" spans="1:7" x14ac:dyDescent="0.25">
      <c r="A14" s="58">
        <f t="shared" si="0"/>
        <v>12</v>
      </c>
      <c r="B14" s="77" t="s">
        <v>308</v>
      </c>
      <c r="C14" s="77" t="s">
        <v>309</v>
      </c>
      <c r="D14" s="77" t="s">
        <v>87</v>
      </c>
      <c r="E14" s="78">
        <v>35.700000000000003</v>
      </c>
      <c r="F14" s="3"/>
    </row>
    <row r="15" spans="1:7" x14ac:dyDescent="0.25">
      <c r="A15" s="58">
        <f t="shared" si="0"/>
        <v>13</v>
      </c>
      <c r="B15" s="77" t="s">
        <v>19</v>
      </c>
      <c r="C15" s="77" t="s">
        <v>20</v>
      </c>
      <c r="D15" s="77" t="s">
        <v>13</v>
      </c>
      <c r="E15" s="78">
        <v>46.2</v>
      </c>
      <c r="F15" s="3"/>
      <c r="G15" s="5"/>
    </row>
    <row r="16" spans="1:7" x14ac:dyDescent="0.25">
      <c r="A16" s="58">
        <f t="shared" si="0"/>
        <v>14</v>
      </c>
      <c r="B16" s="77" t="s">
        <v>325</v>
      </c>
      <c r="C16" s="77" t="s">
        <v>326</v>
      </c>
      <c r="D16" s="77" t="s">
        <v>349</v>
      </c>
      <c r="E16" s="78">
        <v>37.5</v>
      </c>
      <c r="F16" s="3"/>
    </row>
    <row r="17" spans="1:7" x14ac:dyDescent="0.25">
      <c r="A17" s="58">
        <f t="shared" si="0"/>
        <v>15</v>
      </c>
      <c r="B17" s="77" t="s">
        <v>54</v>
      </c>
      <c r="C17" s="77" t="s">
        <v>55</v>
      </c>
      <c r="D17" s="77" t="s">
        <v>9</v>
      </c>
      <c r="E17" s="78">
        <v>41.3</v>
      </c>
      <c r="F17" s="3"/>
    </row>
    <row r="18" spans="1:7" x14ac:dyDescent="0.25">
      <c r="A18" s="58">
        <f t="shared" si="0"/>
        <v>16</v>
      </c>
      <c r="B18" s="77" t="s">
        <v>30</v>
      </c>
      <c r="C18" s="77" t="s">
        <v>31</v>
      </c>
      <c r="D18" s="77" t="s">
        <v>24</v>
      </c>
      <c r="E18" s="78">
        <v>37.1</v>
      </c>
      <c r="F18" s="3"/>
    </row>
    <row r="19" spans="1:7" x14ac:dyDescent="0.25">
      <c r="A19" s="58">
        <f t="shared" si="0"/>
        <v>17</v>
      </c>
      <c r="B19" s="77" t="s">
        <v>25</v>
      </c>
      <c r="C19" s="77" t="s">
        <v>26</v>
      </c>
      <c r="D19" s="77" t="s">
        <v>44</v>
      </c>
      <c r="E19" s="78">
        <v>46.2</v>
      </c>
      <c r="F19" s="3"/>
      <c r="G19" s="36"/>
    </row>
    <row r="20" spans="1:7" x14ac:dyDescent="0.25">
      <c r="A20" s="58">
        <f t="shared" si="0"/>
        <v>18</v>
      </c>
      <c r="B20" s="77" t="s">
        <v>401</v>
      </c>
      <c r="C20" s="77" t="s">
        <v>288</v>
      </c>
      <c r="D20" s="77" t="s">
        <v>44</v>
      </c>
      <c r="E20" s="78">
        <v>44.8</v>
      </c>
      <c r="F20" s="46"/>
    </row>
    <row r="21" spans="1:7" x14ac:dyDescent="0.25">
      <c r="A21" s="58">
        <f t="shared" si="0"/>
        <v>19</v>
      </c>
      <c r="B21" s="77" t="s">
        <v>27</v>
      </c>
      <c r="C21" s="77" t="s">
        <v>28</v>
      </c>
      <c r="D21" s="77" t="s">
        <v>24</v>
      </c>
      <c r="E21" s="78">
        <v>37.1</v>
      </c>
      <c r="F21" s="3"/>
    </row>
    <row r="22" spans="1:7" x14ac:dyDescent="0.25">
      <c r="A22" s="60"/>
      <c r="B22" s="60"/>
      <c r="C22" s="60"/>
      <c r="D22" s="60"/>
      <c r="E22" s="79">
        <f>SUM(E3:E21)</f>
        <v>766.2</v>
      </c>
    </row>
    <row r="23" spans="1:7" x14ac:dyDescent="0.25">
      <c r="A23" s="61"/>
      <c r="B23" s="61"/>
      <c r="C23" s="61"/>
      <c r="D23" s="61"/>
      <c r="E23" s="61"/>
    </row>
  </sheetData>
  <autoFilter ref="A2:F2">
    <sortState ref="A3:K29">
      <sortCondition ref="B2"/>
    </sortState>
  </autoFilter>
  <mergeCells count="1">
    <mergeCell ref="A1:F1"/>
  </mergeCells>
  <conditionalFormatting sqref="B11">
    <cfRule type="duplicateValues" dxfId="45" priority="2"/>
  </conditionalFormatting>
  <conditionalFormatting sqref="B10">
    <cfRule type="duplicateValues" dxfId="44" priority="18"/>
  </conditionalFormatting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26" sqref="D26"/>
    </sheetView>
  </sheetViews>
  <sheetFormatPr baseColWidth="10" defaultColWidth="9.140625" defaultRowHeight="15" x14ac:dyDescent="0.25"/>
  <cols>
    <col min="1" max="1" width="3.140625" customWidth="1"/>
    <col min="2" max="2" width="27" customWidth="1"/>
    <col min="3" max="3" width="23.5703125" customWidth="1"/>
    <col min="4" max="4" width="48.5703125" customWidth="1"/>
    <col min="5" max="5" width="16.42578125" customWidth="1"/>
    <col min="6" max="16384" width="9.140625" style="5"/>
  </cols>
  <sheetData>
    <row r="1" spans="1:5" customFormat="1" ht="18.75" x14ac:dyDescent="0.3">
      <c r="A1" s="69" t="s">
        <v>404</v>
      </c>
      <c r="B1" s="70"/>
      <c r="C1" s="70"/>
      <c r="D1" s="70"/>
      <c r="E1" s="70"/>
    </row>
    <row r="2" spans="1:5" s="14" customFormat="1" x14ac:dyDescent="0.25">
      <c r="A2" s="62" t="s">
        <v>0</v>
      </c>
      <c r="B2" s="62" t="s">
        <v>1</v>
      </c>
      <c r="C2" s="62" t="s">
        <v>2</v>
      </c>
      <c r="D2" s="62" t="s">
        <v>4</v>
      </c>
      <c r="E2" s="62" t="s">
        <v>99</v>
      </c>
    </row>
    <row r="3" spans="1:5" x14ac:dyDescent="0.25">
      <c r="A3" s="58">
        <v>1</v>
      </c>
      <c r="B3" s="80" t="s">
        <v>88</v>
      </c>
      <c r="C3" s="80" t="s">
        <v>89</v>
      </c>
      <c r="D3" s="80" t="s">
        <v>61</v>
      </c>
      <c r="E3" s="78">
        <v>24</v>
      </c>
    </row>
    <row r="4" spans="1:5" x14ac:dyDescent="0.25">
      <c r="A4" s="58">
        <f t="shared" ref="A4:A23" si="0">A3+1</f>
        <v>2</v>
      </c>
      <c r="B4" s="80" t="s">
        <v>88</v>
      </c>
      <c r="C4" s="80" t="s">
        <v>91</v>
      </c>
      <c r="D4" s="80" t="s">
        <v>61</v>
      </c>
      <c r="E4" s="78">
        <v>24</v>
      </c>
    </row>
    <row r="5" spans="1:5" x14ac:dyDescent="0.25">
      <c r="A5" s="58">
        <f t="shared" si="0"/>
        <v>3</v>
      </c>
      <c r="B5" s="77" t="s">
        <v>59</v>
      </c>
      <c r="C5" s="77" t="s">
        <v>60</v>
      </c>
      <c r="D5" s="80" t="s">
        <v>61</v>
      </c>
      <c r="E5" s="78">
        <v>24</v>
      </c>
    </row>
    <row r="6" spans="1:5" x14ac:dyDescent="0.25">
      <c r="A6" s="58">
        <f t="shared" si="0"/>
        <v>4</v>
      </c>
      <c r="B6" s="77" t="s">
        <v>67</v>
      </c>
      <c r="C6" s="77" t="s">
        <v>82</v>
      </c>
      <c r="D6" s="77" t="s">
        <v>62</v>
      </c>
      <c r="E6" s="78">
        <v>24</v>
      </c>
    </row>
    <row r="7" spans="1:5" x14ac:dyDescent="0.25">
      <c r="A7" s="58">
        <f t="shared" si="0"/>
        <v>5</v>
      </c>
      <c r="B7" s="77" t="s">
        <v>49</v>
      </c>
      <c r="C7" s="77" t="s">
        <v>68</v>
      </c>
      <c r="D7" s="77" t="s">
        <v>69</v>
      </c>
      <c r="E7" s="78">
        <v>24</v>
      </c>
    </row>
    <row r="8" spans="1:5" x14ac:dyDescent="0.25">
      <c r="A8" s="58">
        <f t="shared" si="0"/>
        <v>6</v>
      </c>
      <c r="B8" s="77" t="s">
        <v>49</v>
      </c>
      <c r="C8" s="77" t="s">
        <v>70</v>
      </c>
      <c r="D8" s="77" t="s">
        <v>69</v>
      </c>
      <c r="E8" s="78">
        <v>24</v>
      </c>
    </row>
    <row r="9" spans="1:5" x14ac:dyDescent="0.25">
      <c r="A9" s="58">
        <f t="shared" si="0"/>
        <v>7</v>
      </c>
      <c r="B9" s="77" t="s">
        <v>83</v>
      </c>
      <c r="C9" s="77" t="s">
        <v>84</v>
      </c>
      <c r="D9" s="77" t="s">
        <v>69</v>
      </c>
      <c r="E9" s="78">
        <v>24</v>
      </c>
    </row>
    <row r="10" spans="1:5" x14ac:dyDescent="0.25">
      <c r="A10" s="58">
        <f t="shared" si="0"/>
        <v>8</v>
      </c>
      <c r="B10" s="77" t="s">
        <v>71</v>
      </c>
      <c r="C10" s="77" t="s">
        <v>72</v>
      </c>
      <c r="D10" s="77" t="s">
        <v>69</v>
      </c>
      <c r="E10" s="78">
        <v>24</v>
      </c>
    </row>
    <row r="11" spans="1:5" x14ac:dyDescent="0.25">
      <c r="A11" s="58">
        <f t="shared" si="0"/>
        <v>9</v>
      </c>
      <c r="B11" s="77" t="s">
        <v>56</v>
      </c>
      <c r="C11" s="77" t="s">
        <v>57</v>
      </c>
      <c r="D11" s="77" t="s">
        <v>58</v>
      </c>
      <c r="E11" s="78">
        <v>24</v>
      </c>
    </row>
    <row r="12" spans="1:5" x14ac:dyDescent="0.25">
      <c r="A12" s="58">
        <f t="shared" si="0"/>
        <v>10</v>
      </c>
      <c r="B12" s="77" t="s">
        <v>96</v>
      </c>
      <c r="C12" s="77" t="s">
        <v>97</v>
      </c>
      <c r="D12" s="77" t="s">
        <v>257</v>
      </c>
      <c r="E12" s="78">
        <v>24</v>
      </c>
    </row>
    <row r="13" spans="1:5" x14ac:dyDescent="0.25">
      <c r="A13" s="58">
        <f t="shared" si="0"/>
        <v>11</v>
      </c>
      <c r="B13" s="77" t="s">
        <v>78</v>
      </c>
      <c r="C13" s="77" t="s">
        <v>79</v>
      </c>
      <c r="D13" s="77" t="s">
        <v>81</v>
      </c>
      <c r="E13" s="78">
        <v>24</v>
      </c>
    </row>
    <row r="14" spans="1:5" x14ac:dyDescent="0.25">
      <c r="A14" s="58">
        <f t="shared" si="0"/>
        <v>12</v>
      </c>
      <c r="B14" s="77" t="s">
        <v>92</v>
      </c>
      <c r="C14" s="77" t="s">
        <v>93</v>
      </c>
      <c r="D14" s="77" t="s">
        <v>95</v>
      </c>
      <c r="E14" s="78">
        <v>24</v>
      </c>
    </row>
    <row r="15" spans="1:5" x14ac:dyDescent="0.25">
      <c r="A15" s="58">
        <f t="shared" si="0"/>
        <v>13</v>
      </c>
      <c r="B15" s="77" t="s">
        <v>75</v>
      </c>
      <c r="C15" s="77" t="s">
        <v>76</v>
      </c>
      <c r="D15" s="77" t="s">
        <v>58</v>
      </c>
      <c r="E15" s="78">
        <v>24</v>
      </c>
    </row>
    <row r="16" spans="1:5" customFormat="1" x14ac:dyDescent="0.25">
      <c r="A16" s="58">
        <f t="shared" si="0"/>
        <v>14</v>
      </c>
      <c r="B16" s="77" t="s">
        <v>279</v>
      </c>
      <c r="C16" s="77" t="s">
        <v>280</v>
      </c>
      <c r="D16" s="77" t="s">
        <v>282</v>
      </c>
      <c r="E16" s="78">
        <v>24</v>
      </c>
    </row>
    <row r="17" spans="1:5" customFormat="1" x14ac:dyDescent="0.25">
      <c r="A17" s="58">
        <f t="shared" si="0"/>
        <v>15</v>
      </c>
      <c r="B17" s="77" t="s">
        <v>289</v>
      </c>
      <c r="C17" s="77" t="s">
        <v>290</v>
      </c>
      <c r="D17" s="77" t="s">
        <v>330</v>
      </c>
      <c r="E17" s="78">
        <v>24</v>
      </c>
    </row>
    <row r="18" spans="1:5" customFormat="1" x14ac:dyDescent="0.25">
      <c r="A18" s="58">
        <f t="shared" si="0"/>
        <v>16</v>
      </c>
      <c r="B18" s="77" t="s">
        <v>291</v>
      </c>
      <c r="C18" s="77" t="s">
        <v>292</v>
      </c>
      <c r="D18" s="77" t="s">
        <v>62</v>
      </c>
      <c r="E18" s="78">
        <v>24</v>
      </c>
    </row>
    <row r="19" spans="1:5" customFormat="1" x14ac:dyDescent="0.25">
      <c r="A19" s="58">
        <f t="shared" si="0"/>
        <v>17</v>
      </c>
      <c r="B19" s="77" t="s">
        <v>310</v>
      </c>
      <c r="C19" s="77" t="s">
        <v>311</v>
      </c>
      <c r="D19" s="77" t="s">
        <v>330</v>
      </c>
      <c r="E19" s="78">
        <v>24</v>
      </c>
    </row>
    <row r="20" spans="1:5" customFormat="1" x14ac:dyDescent="0.25">
      <c r="A20" s="58">
        <f t="shared" si="0"/>
        <v>18</v>
      </c>
      <c r="B20" s="77" t="s">
        <v>313</v>
      </c>
      <c r="C20" s="77" t="s">
        <v>139</v>
      </c>
      <c r="D20" s="77" t="s">
        <v>314</v>
      </c>
      <c r="E20" s="78">
        <v>24</v>
      </c>
    </row>
    <row r="21" spans="1:5" customFormat="1" x14ac:dyDescent="0.25">
      <c r="A21" s="58">
        <f t="shared" si="0"/>
        <v>19</v>
      </c>
      <c r="B21" s="77" t="s">
        <v>329</v>
      </c>
      <c r="C21" s="77" t="s">
        <v>328</v>
      </c>
      <c r="D21" s="77" t="s">
        <v>330</v>
      </c>
      <c r="E21" s="78">
        <v>24</v>
      </c>
    </row>
    <row r="22" spans="1:5" customFormat="1" x14ac:dyDescent="0.25">
      <c r="A22" s="58">
        <f t="shared" si="0"/>
        <v>20</v>
      </c>
      <c r="B22" s="77" t="s">
        <v>332</v>
      </c>
      <c r="C22" s="77" t="s">
        <v>331</v>
      </c>
      <c r="D22" s="77" t="s">
        <v>333</v>
      </c>
      <c r="E22" s="78">
        <v>24</v>
      </c>
    </row>
    <row r="23" spans="1:5" customFormat="1" x14ac:dyDescent="0.25">
      <c r="A23" s="58">
        <f t="shared" si="0"/>
        <v>21</v>
      </c>
      <c r="B23" s="77" t="s">
        <v>402</v>
      </c>
      <c r="C23" s="77" t="s">
        <v>403</v>
      </c>
      <c r="D23" s="77" t="s">
        <v>330</v>
      </c>
      <c r="E23" s="78">
        <v>24</v>
      </c>
    </row>
    <row r="24" spans="1:5" x14ac:dyDescent="0.25">
      <c r="A24" s="11"/>
      <c r="B24" s="81"/>
      <c r="C24" s="81"/>
      <c r="D24" s="81"/>
      <c r="E24" s="82">
        <f>SUM(E3:E23)</f>
        <v>504</v>
      </c>
    </row>
  </sheetData>
  <autoFilter ref="A2:E2"/>
  <mergeCells count="1">
    <mergeCell ref="A1:E1"/>
  </mergeCells>
  <conditionalFormatting sqref="B11">
    <cfRule type="duplicateValues" dxfId="43" priority="5"/>
  </conditionalFormatting>
  <conditionalFormatting sqref="B13">
    <cfRule type="duplicateValues" dxfId="42" priority="4"/>
  </conditionalFormatting>
  <conditionalFormatting sqref="B16:B19">
    <cfRule type="duplicateValues" dxfId="41" priority="1"/>
  </conditionalFormatting>
  <pageMargins left="0.7" right="0.7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D36" sqref="D36"/>
    </sheetView>
  </sheetViews>
  <sheetFormatPr baseColWidth="10" defaultColWidth="9.140625" defaultRowHeight="15" x14ac:dyDescent="0.25"/>
  <cols>
    <col min="1" max="1" width="3" bestFit="1" customWidth="1"/>
    <col min="2" max="2" width="19.5703125" customWidth="1"/>
    <col min="3" max="3" width="20.28515625" bestFit="1" customWidth="1"/>
    <col min="4" max="4" width="43.5703125" customWidth="1"/>
    <col min="5" max="5" width="49.140625" customWidth="1"/>
    <col min="6" max="6" width="11.5703125" bestFit="1" customWidth="1"/>
    <col min="7" max="16384" width="9.140625" style="5"/>
  </cols>
  <sheetData>
    <row r="1" spans="1:6" ht="21" x14ac:dyDescent="0.35">
      <c r="A1" s="71" t="s">
        <v>344</v>
      </c>
      <c r="B1" s="72"/>
      <c r="C1" s="72"/>
      <c r="D1" s="72"/>
      <c r="E1" s="72"/>
      <c r="F1" s="72"/>
    </row>
    <row r="2" spans="1:6" ht="21" x14ac:dyDescent="0.35">
      <c r="A2" s="64" t="s">
        <v>406</v>
      </c>
      <c r="B2" s="65"/>
      <c r="C2" s="65"/>
      <c r="D2" s="65"/>
      <c r="E2" s="65"/>
      <c r="F2" s="65"/>
    </row>
    <row r="3" spans="1:6" s="14" customFormat="1" x14ac:dyDescent="0.25">
      <c r="A3" s="1" t="s">
        <v>0</v>
      </c>
      <c r="B3" s="1" t="s">
        <v>1</v>
      </c>
      <c r="C3" s="1" t="s">
        <v>2</v>
      </c>
      <c r="D3" s="1" t="s">
        <v>171</v>
      </c>
      <c r="E3" s="1" t="s">
        <v>4</v>
      </c>
      <c r="F3" s="1" t="s">
        <v>99</v>
      </c>
    </row>
    <row r="4" spans="1:6" x14ac:dyDescent="0.25">
      <c r="A4" s="81">
        <v>1</v>
      </c>
      <c r="B4" s="77" t="s">
        <v>155</v>
      </c>
      <c r="C4" s="81" t="s">
        <v>154</v>
      </c>
      <c r="D4" s="81" t="s">
        <v>143</v>
      </c>
      <c r="E4" s="81" t="s">
        <v>153</v>
      </c>
      <c r="F4" s="83">
        <v>40</v>
      </c>
    </row>
    <row r="5" spans="1:6" x14ac:dyDescent="0.25">
      <c r="A5" s="77">
        <f>A4+1</f>
        <v>2</v>
      </c>
      <c r="B5" s="77" t="s">
        <v>103</v>
      </c>
      <c r="C5" s="77" t="s">
        <v>102</v>
      </c>
      <c r="D5" s="77" t="s">
        <v>101</v>
      </c>
      <c r="E5" s="77" t="s">
        <v>100</v>
      </c>
      <c r="F5" s="83">
        <v>50</v>
      </c>
    </row>
    <row r="6" spans="1:6" x14ac:dyDescent="0.25">
      <c r="A6" s="77">
        <f t="shared" ref="A6:A33" si="0">A5+1</f>
        <v>3</v>
      </c>
      <c r="B6" s="77" t="s">
        <v>65</v>
      </c>
      <c r="C6" s="77" t="s">
        <v>123</v>
      </c>
      <c r="D6" s="77" t="s">
        <v>108</v>
      </c>
      <c r="E6" s="77" t="s">
        <v>122</v>
      </c>
      <c r="F6" s="83">
        <v>50</v>
      </c>
    </row>
    <row r="7" spans="1:6" x14ac:dyDescent="0.25">
      <c r="A7" s="81">
        <f t="shared" si="0"/>
        <v>4</v>
      </c>
      <c r="B7" s="77" t="s">
        <v>138</v>
      </c>
      <c r="C7" s="81" t="s">
        <v>137</v>
      </c>
      <c r="D7" s="81" t="s">
        <v>127</v>
      </c>
      <c r="E7" s="81" t="s">
        <v>107</v>
      </c>
      <c r="F7" s="83">
        <v>50</v>
      </c>
    </row>
    <row r="8" spans="1:6" x14ac:dyDescent="0.25">
      <c r="A8" s="81">
        <f t="shared" si="0"/>
        <v>5</v>
      </c>
      <c r="B8" s="77" t="s">
        <v>142</v>
      </c>
      <c r="C8" s="81" t="s">
        <v>141</v>
      </c>
      <c r="D8" s="81" t="s">
        <v>127</v>
      </c>
      <c r="E8" s="81" t="s">
        <v>140</v>
      </c>
      <c r="F8" s="83">
        <v>50</v>
      </c>
    </row>
    <row r="9" spans="1:6" x14ac:dyDescent="0.25">
      <c r="A9" s="81">
        <f t="shared" si="0"/>
        <v>6</v>
      </c>
      <c r="B9" s="80" t="s">
        <v>126</v>
      </c>
      <c r="C9" s="80" t="s">
        <v>125</v>
      </c>
      <c r="D9" s="85" t="s">
        <v>124</v>
      </c>
      <c r="E9" s="80" t="s">
        <v>62</v>
      </c>
      <c r="F9" s="83">
        <v>50</v>
      </c>
    </row>
    <row r="10" spans="1:6" x14ac:dyDescent="0.25">
      <c r="A10" s="81">
        <f t="shared" si="0"/>
        <v>7</v>
      </c>
      <c r="B10" s="77" t="s">
        <v>121</v>
      </c>
      <c r="C10" s="81" t="s">
        <v>120</v>
      </c>
      <c r="D10" s="81" t="s">
        <v>108</v>
      </c>
      <c r="E10" s="81" t="s">
        <v>107</v>
      </c>
      <c r="F10" s="83">
        <v>50</v>
      </c>
    </row>
    <row r="11" spans="1:6" x14ac:dyDescent="0.25">
      <c r="A11" s="81">
        <f t="shared" si="0"/>
        <v>8</v>
      </c>
      <c r="B11" s="77" t="s">
        <v>119</v>
      </c>
      <c r="C11" s="81" t="s">
        <v>118</v>
      </c>
      <c r="D11" s="81" t="s">
        <v>108</v>
      </c>
      <c r="E11" s="81" t="s">
        <v>107</v>
      </c>
      <c r="F11" s="83">
        <v>50</v>
      </c>
    </row>
    <row r="12" spans="1:6" x14ac:dyDescent="0.25">
      <c r="A12" s="81">
        <f t="shared" si="0"/>
        <v>9</v>
      </c>
      <c r="B12" s="77" t="s">
        <v>117</v>
      </c>
      <c r="C12" s="81" t="s">
        <v>116</v>
      </c>
      <c r="D12" s="81" t="s">
        <v>108</v>
      </c>
      <c r="E12" s="81" t="s">
        <v>107</v>
      </c>
      <c r="F12" s="83">
        <v>50</v>
      </c>
    </row>
    <row r="13" spans="1:6" x14ac:dyDescent="0.25">
      <c r="A13" s="81">
        <f t="shared" si="0"/>
        <v>10</v>
      </c>
      <c r="B13" s="77" t="s">
        <v>162</v>
      </c>
      <c r="C13" s="77" t="s">
        <v>161</v>
      </c>
      <c r="D13" s="77" t="s">
        <v>160</v>
      </c>
      <c r="E13" s="77" t="s">
        <v>159</v>
      </c>
      <c r="F13" s="83">
        <v>50</v>
      </c>
    </row>
    <row r="14" spans="1:6" x14ac:dyDescent="0.25">
      <c r="A14" s="81">
        <f>A13+1</f>
        <v>11</v>
      </c>
      <c r="B14" s="77" t="s">
        <v>110</v>
      </c>
      <c r="C14" s="81" t="s">
        <v>109</v>
      </c>
      <c r="D14" s="81" t="s">
        <v>108</v>
      </c>
      <c r="E14" s="81" t="s">
        <v>107</v>
      </c>
      <c r="F14" s="83">
        <v>50</v>
      </c>
    </row>
    <row r="15" spans="1:6" x14ac:dyDescent="0.25">
      <c r="A15" s="77">
        <f t="shared" si="0"/>
        <v>12</v>
      </c>
      <c r="B15" s="77" t="s">
        <v>166</v>
      </c>
      <c r="C15" s="77" t="s">
        <v>165</v>
      </c>
      <c r="D15" s="77" t="s">
        <v>164</v>
      </c>
      <c r="E15" s="77" t="s">
        <v>163</v>
      </c>
      <c r="F15" s="83">
        <v>50</v>
      </c>
    </row>
    <row r="16" spans="1:6" x14ac:dyDescent="0.25">
      <c r="A16" s="77">
        <f t="shared" si="0"/>
        <v>13</v>
      </c>
      <c r="B16" s="77" t="s">
        <v>106</v>
      </c>
      <c r="C16" s="77" t="s">
        <v>105</v>
      </c>
      <c r="D16" s="77" t="s">
        <v>101</v>
      </c>
      <c r="E16" s="77" t="s">
        <v>104</v>
      </c>
      <c r="F16" s="83">
        <v>50</v>
      </c>
    </row>
    <row r="17" spans="1:6" x14ac:dyDescent="0.25">
      <c r="A17" s="77">
        <f t="shared" si="0"/>
        <v>14</v>
      </c>
      <c r="B17" s="77" t="s">
        <v>136</v>
      </c>
      <c r="C17" s="77" t="s">
        <v>135</v>
      </c>
      <c r="D17" s="77" t="s">
        <v>127</v>
      </c>
      <c r="E17" s="77" t="s">
        <v>134</v>
      </c>
      <c r="F17" s="83">
        <v>50</v>
      </c>
    </row>
    <row r="18" spans="1:6" x14ac:dyDescent="0.25">
      <c r="A18" s="77">
        <f t="shared" si="0"/>
        <v>15</v>
      </c>
      <c r="B18" s="77" t="s">
        <v>148</v>
      </c>
      <c r="C18" s="77" t="s">
        <v>149</v>
      </c>
      <c r="D18" s="77" t="s">
        <v>143</v>
      </c>
      <c r="E18" s="77" t="s">
        <v>113</v>
      </c>
      <c r="F18" s="83">
        <v>40</v>
      </c>
    </row>
    <row r="19" spans="1:6" x14ac:dyDescent="0.25">
      <c r="A19" s="77">
        <f t="shared" si="0"/>
        <v>16</v>
      </c>
      <c r="B19" s="77" t="s">
        <v>228</v>
      </c>
      <c r="C19" s="77" t="s">
        <v>227</v>
      </c>
      <c r="D19" s="77" t="s">
        <v>143</v>
      </c>
      <c r="E19" s="77" t="s">
        <v>334</v>
      </c>
      <c r="F19" s="83">
        <v>40</v>
      </c>
    </row>
    <row r="20" spans="1:6" x14ac:dyDescent="0.25">
      <c r="A20" s="77">
        <f t="shared" si="0"/>
        <v>17</v>
      </c>
      <c r="B20" s="77" t="s">
        <v>145</v>
      </c>
      <c r="C20" s="77" t="s">
        <v>144</v>
      </c>
      <c r="D20" s="77" t="s">
        <v>143</v>
      </c>
      <c r="E20" s="77" t="s">
        <v>62</v>
      </c>
      <c r="F20" s="83">
        <v>40</v>
      </c>
    </row>
    <row r="21" spans="1:6" x14ac:dyDescent="0.25">
      <c r="A21" s="77">
        <f t="shared" si="0"/>
        <v>18</v>
      </c>
      <c r="B21" s="77" t="s">
        <v>229</v>
      </c>
      <c r="C21" s="77" t="s">
        <v>230</v>
      </c>
      <c r="D21" s="77" t="s">
        <v>143</v>
      </c>
      <c r="E21" s="84" t="s">
        <v>140</v>
      </c>
      <c r="F21" s="83">
        <v>40</v>
      </c>
    </row>
    <row r="22" spans="1:6" x14ac:dyDescent="0.25">
      <c r="A22" s="77">
        <f t="shared" si="0"/>
        <v>19</v>
      </c>
      <c r="B22" s="77" t="s">
        <v>129</v>
      </c>
      <c r="C22" s="77" t="s">
        <v>128</v>
      </c>
      <c r="D22" s="77" t="s">
        <v>127</v>
      </c>
      <c r="E22" s="77" t="s">
        <v>107</v>
      </c>
      <c r="F22" s="83">
        <v>50</v>
      </c>
    </row>
    <row r="23" spans="1:6" x14ac:dyDescent="0.25">
      <c r="A23" s="77">
        <f t="shared" si="0"/>
        <v>20</v>
      </c>
      <c r="B23" s="77" t="s">
        <v>133</v>
      </c>
      <c r="C23" s="77" t="s">
        <v>132</v>
      </c>
      <c r="D23" s="77" t="s">
        <v>127</v>
      </c>
      <c r="E23" s="77" t="s">
        <v>107</v>
      </c>
      <c r="F23" s="83">
        <v>50</v>
      </c>
    </row>
    <row r="24" spans="1:6" x14ac:dyDescent="0.25">
      <c r="A24" s="77">
        <f t="shared" si="0"/>
        <v>21</v>
      </c>
      <c r="B24" s="77" t="s">
        <v>131</v>
      </c>
      <c r="C24" s="77" t="s">
        <v>130</v>
      </c>
      <c r="D24" s="77" t="s">
        <v>127</v>
      </c>
      <c r="E24" s="77" t="s">
        <v>107</v>
      </c>
      <c r="F24" s="83">
        <v>50</v>
      </c>
    </row>
    <row r="25" spans="1:6" x14ac:dyDescent="0.25">
      <c r="A25" s="77">
        <f t="shared" si="0"/>
        <v>22</v>
      </c>
      <c r="B25" s="77" t="s">
        <v>115</v>
      </c>
      <c r="C25" s="77" t="s">
        <v>114</v>
      </c>
      <c r="D25" s="77" t="s">
        <v>108</v>
      </c>
      <c r="E25" s="77" t="s">
        <v>113</v>
      </c>
      <c r="F25" s="83">
        <v>50</v>
      </c>
    </row>
    <row r="26" spans="1:6" x14ac:dyDescent="0.25">
      <c r="A26" s="77">
        <f t="shared" si="0"/>
        <v>23</v>
      </c>
      <c r="B26" s="86" t="s">
        <v>112</v>
      </c>
      <c r="C26" s="86" t="s">
        <v>111</v>
      </c>
      <c r="D26" s="86" t="s">
        <v>108</v>
      </c>
      <c r="E26" s="86" t="s">
        <v>107</v>
      </c>
      <c r="F26" s="87">
        <v>50</v>
      </c>
    </row>
    <row r="27" spans="1:6" x14ac:dyDescent="0.25">
      <c r="A27" s="77">
        <f t="shared" si="0"/>
        <v>24</v>
      </c>
      <c r="B27" s="77" t="s">
        <v>94</v>
      </c>
      <c r="C27" s="77" t="s">
        <v>366</v>
      </c>
      <c r="D27" s="77" t="s">
        <v>124</v>
      </c>
      <c r="E27" s="77" t="s">
        <v>330</v>
      </c>
      <c r="F27" s="83">
        <v>50</v>
      </c>
    </row>
    <row r="28" spans="1:6" x14ac:dyDescent="0.25">
      <c r="A28" s="77">
        <f t="shared" si="0"/>
        <v>25</v>
      </c>
      <c r="B28" s="77" t="s">
        <v>47</v>
      </c>
      <c r="C28" s="77" t="s">
        <v>275</v>
      </c>
      <c r="D28" s="77" t="s">
        <v>143</v>
      </c>
      <c r="E28" s="77"/>
      <c r="F28" s="83">
        <v>40</v>
      </c>
    </row>
    <row r="29" spans="1:6" x14ac:dyDescent="0.25">
      <c r="A29" s="77">
        <f t="shared" si="0"/>
        <v>26</v>
      </c>
      <c r="B29" s="77" t="s">
        <v>336</v>
      </c>
      <c r="C29" s="77" t="s">
        <v>335</v>
      </c>
      <c r="D29" s="77" t="s">
        <v>337</v>
      </c>
      <c r="E29" s="77" t="s">
        <v>338</v>
      </c>
      <c r="F29" s="83">
        <v>50</v>
      </c>
    </row>
    <row r="30" spans="1:6" x14ac:dyDescent="0.25">
      <c r="A30" s="77">
        <f t="shared" si="0"/>
        <v>27</v>
      </c>
      <c r="B30" s="77" t="s">
        <v>339</v>
      </c>
      <c r="C30" s="77" t="s">
        <v>340</v>
      </c>
      <c r="D30" s="77" t="s">
        <v>378</v>
      </c>
      <c r="E30" s="77" t="s">
        <v>104</v>
      </c>
      <c r="F30" s="83">
        <v>40</v>
      </c>
    </row>
    <row r="31" spans="1:6" x14ac:dyDescent="0.25">
      <c r="A31" s="77">
        <f t="shared" si="0"/>
        <v>28</v>
      </c>
      <c r="B31" s="77" t="s">
        <v>339</v>
      </c>
      <c r="C31" s="77" t="s">
        <v>341</v>
      </c>
      <c r="D31" s="77" t="s">
        <v>378</v>
      </c>
      <c r="E31" s="77" t="s">
        <v>342</v>
      </c>
      <c r="F31" s="83">
        <v>40</v>
      </c>
    </row>
    <row r="32" spans="1:6" x14ac:dyDescent="0.25">
      <c r="A32" s="77">
        <f t="shared" si="0"/>
        <v>29</v>
      </c>
      <c r="B32" s="77" t="s">
        <v>246</v>
      </c>
      <c r="C32" s="81" t="s">
        <v>247</v>
      </c>
      <c r="D32" s="81" t="s">
        <v>195</v>
      </c>
      <c r="E32" s="81" t="s">
        <v>299</v>
      </c>
      <c r="F32" s="83">
        <v>50</v>
      </c>
    </row>
    <row r="33" spans="1:6" x14ac:dyDescent="0.25">
      <c r="A33" s="77">
        <f t="shared" si="0"/>
        <v>30</v>
      </c>
      <c r="B33" s="77" t="s">
        <v>399</v>
      </c>
      <c r="C33" s="81" t="s">
        <v>398</v>
      </c>
      <c r="D33" s="81" t="s">
        <v>337</v>
      </c>
      <c r="E33" s="81" t="s">
        <v>400</v>
      </c>
      <c r="F33" s="83">
        <v>50</v>
      </c>
    </row>
    <row r="34" spans="1:6" x14ac:dyDescent="0.25">
      <c r="A34" s="88"/>
      <c r="B34" s="88"/>
      <c r="C34" s="89"/>
      <c r="D34" s="89"/>
      <c r="E34" s="89"/>
      <c r="F34" s="83">
        <f>SUM(F4:F33)</f>
        <v>1420</v>
      </c>
    </row>
    <row r="35" spans="1:6" x14ac:dyDescent="0.25">
      <c r="A35" s="17"/>
      <c r="B35" s="17"/>
      <c r="C35" s="21"/>
      <c r="D35" s="21"/>
      <c r="E35" s="21"/>
      <c r="F35" s="38"/>
    </row>
    <row r="36" spans="1:6" x14ac:dyDescent="0.25">
      <c r="A36" s="17"/>
      <c r="B36" s="17"/>
      <c r="C36" s="17"/>
      <c r="D36" s="17"/>
      <c r="E36" s="17"/>
      <c r="F36" s="38"/>
    </row>
    <row r="37" spans="1:6" hidden="1" x14ac:dyDescent="0.25">
      <c r="A37" s="40" t="s">
        <v>320</v>
      </c>
      <c r="B37" s="17"/>
      <c r="C37" s="17"/>
      <c r="D37" s="17"/>
      <c r="E37" s="17"/>
      <c r="F37" s="38"/>
    </row>
    <row r="38" spans="1:6" hidden="1" x14ac:dyDescent="0.25">
      <c r="A38" s="11">
        <v>1</v>
      </c>
      <c r="B38" s="37" t="s">
        <v>152</v>
      </c>
      <c r="C38" s="37" t="s">
        <v>151</v>
      </c>
      <c r="D38" s="37" t="s">
        <v>143</v>
      </c>
      <c r="E38" s="37" t="s">
        <v>150</v>
      </c>
      <c r="F38" s="12">
        <v>40</v>
      </c>
    </row>
    <row r="39" spans="1:6" hidden="1" x14ac:dyDescent="0.25">
      <c r="A39" s="11">
        <f>A21+1</f>
        <v>19</v>
      </c>
      <c r="B39" s="37" t="s">
        <v>147</v>
      </c>
      <c r="C39" s="37" t="s">
        <v>146</v>
      </c>
      <c r="D39" s="37" t="s">
        <v>143</v>
      </c>
      <c r="E39" s="37" t="s">
        <v>87</v>
      </c>
      <c r="F39" s="12">
        <v>40</v>
      </c>
    </row>
    <row r="40" spans="1:6" hidden="1" x14ac:dyDescent="0.25">
      <c r="A40" s="11">
        <v>4</v>
      </c>
      <c r="B40" s="37" t="s">
        <v>170</v>
      </c>
      <c r="C40" s="37" t="s">
        <v>169</v>
      </c>
      <c r="D40" s="37" t="s">
        <v>168</v>
      </c>
      <c r="E40" s="37" t="s">
        <v>167</v>
      </c>
      <c r="F40" s="12">
        <v>50</v>
      </c>
    </row>
    <row r="41" spans="1:6" hidden="1" x14ac:dyDescent="0.25">
      <c r="A41" s="24">
        <f>A15+1</f>
        <v>13</v>
      </c>
      <c r="B41" s="24" t="s">
        <v>158</v>
      </c>
      <c r="C41" s="24" t="s">
        <v>157</v>
      </c>
      <c r="D41" s="24" t="s">
        <v>143</v>
      </c>
      <c r="E41" s="24" t="s">
        <v>156</v>
      </c>
      <c r="F41" s="35">
        <v>40</v>
      </c>
    </row>
  </sheetData>
  <autoFilter ref="A3:F3"/>
  <mergeCells count="2">
    <mergeCell ref="A1:F1"/>
    <mergeCell ref="A2:F2"/>
  </mergeCells>
  <conditionalFormatting sqref="B4:B8">
    <cfRule type="duplicateValues" dxfId="40" priority="15"/>
  </conditionalFormatting>
  <conditionalFormatting sqref="B9">
    <cfRule type="duplicateValues" dxfId="39" priority="14"/>
  </conditionalFormatting>
  <conditionalFormatting sqref="B26">
    <cfRule type="duplicateValues" dxfId="38" priority="13"/>
  </conditionalFormatting>
  <conditionalFormatting sqref="B10">
    <cfRule type="duplicateValues" dxfId="37" priority="12"/>
  </conditionalFormatting>
  <conditionalFormatting sqref="B11">
    <cfRule type="duplicateValues" dxfId="36" priority="11"/>
  </conditionalFormatting>
  <conditionalFormatting sqref="B12">
    <cfRule type="duplicateValues" dxfId="35" priority="10"/>
  </conditionalFormatting>
  <conditionalFormatting sqref="B38">
    <cfRule type="duplicateValues" dxfId="34" priority="9"/>
  </conditionalFormatting>
  <conditionalFormatting sqref="B17">
    <cfRule type="duplicateValues" dxfId="33" priority="7"/>
  </conditionalFormatting>
  <conditionalFormatting sqref="B23">
    <cfRule type="duplicateValues" dxfId="32" priority="6"/>
  </conditionalFormatting>
  <conditionalFormatting sqref="B39 B24 B19:B20">
    <cfRule type="duplicateValues" dxfId="31" priority="5"/>
  </conditionalFormatting>
  <conditionalFormatting sqref="B28">
    <cfRule type="duplicateValues" dxfId="30" priority="2"/>
  </conditionalFormatting>
  <conditionalFormatting sqref="C26:C27">
    <cfRule type="duplicateValues" dxfId="29" priority="54"/>
  </conditionalFormatting>
  <conditionalFormatting sqref="B27">
    <cfRule type="duplicateValues" dxfId="28" priority="55"/>
  </conditionalFormatting>
  <conditionalFormatting sqref="B16">
    <cfRule type="duplicateValues" dxfId="27" priority="56"/>
  </conditionalFormatting>
  <conditionalFormatting sqref="B40 B29 B31 B36:B37">
    <cfRule type="duplicateValues" dxfId="26" priority="57"/>
  </conditionalFormatting>
  <pageMargins left="0.25" right="0.25" top="0.75" bottom="0.75" header="0.3" footer="0.3"/>
  <pageSetup scale="89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workbookViewId="0">
      <selection activeCell="F3" sqref="F3"/>
    </sheetView>
  </sheetViews>
  <sheetFormatPr baseColWidth="10" defaultColWidth="17.140625" defaultRowHeight="15" x14ac:dyDescent="0.25"/>
  <cols>
    <col min="1" max="1" width="3" bestFit="1" customWidth="1"/>
    <col min="2" max="2" width="15.5703125" customWidth="1"/>
    <col min="3" max="3" width="26.7109375" customWidth="1"/>
    <col min="4" max="4" width="33.28515625" customWidth="1"/>
    <col min="5" max="5" width="13" customWidth="1"/>
    <col min="6" max="16384" width="17.140625" style="5"/>
  </cols>
  <sheetData>
    <row r="1" spans="1:5" ht="60" customHeight="1" x14ac:dyDescent="0.35">
      <c r="A1" s="94" t="s">
        <v>235</v>
      </c>
      <c r="B1" s="94"/>
      <c r="C1" s="94"/>
      <c r="D1" s="94"/>
      <c r="E1" s="94"/>
    </row>
    <row r="2" spans="1:5" s="14" customFormat="1" ht="24" customHeight="1" x14ac:dyDescent="0.25">
      <c r="A2" s="93" t="s">
        <v>0</v>
      </c>
      <c r="B2" s="93" t="s">
        <v>1</v>
      </c>
      <c r="C2" s="93" t="s">
        <v>2</v>
      </c>
      <c r="D2" s="93" t="s">
        <v>4</v>
      </c>
      <c r="E2" s="93" t="s">
        <v>99</v>
      </c>
    </row>
    <row r="3" spans="1:5" x14ac:dyDescent="0.25">
      <c r="A3" s="58">
        <v>1</v>
      </c>
      <c r="B3" s="58" t="s">
        <v>284</v>
      </c>
      <c r="C3" s="58" t="s">
        <v>285</v>
      </c>
      <c r="D3" s="58" t="s">
        <v>13</v>
      </c>
      <c r="E3" s="59">
        <v>42.7</v>
      </c>
    </row>
    <row r="4" spans="1:5" x14ac:dyDescent="0.25">
      <c r="A4" s="58">
        <f t="shared" ref="A4:A28" si="0">A3+1</f>
        <v>2</v>
      </c>
      <c r="B4" s="58" t="s">
        <v>33</v>
      </c>
      <c r="C4" s="58" t="s">
        <v>34</v>
      </c>
      <c r="D4" s="58" t="s">
        <v>24</v>
      </c>
      <c r="E4" s="59">
        <v>37.1</v>
      </c>
    </row>
    <row r="5" spans="1:5" x14ac:dyDescent="0.25">
      <c r="A5" s="58">
        <f t="shared" si="0"/>
        <v>3</v>
      </c>
      <c r="B5" s="58" t="s">
        <v>17</v>
      </c>
      <c r="C5" s="58" t="s">
        <v>343</v>
      </c>
      <c r="D5" s="58" t="s">
        <v>18</v>
      </c>
      <c r="E5" s="59">
        <v>35.700000000000003</v>
      </c>
    </row>
    <row r="6" spans="1:5" x14ac:dyDescent="0.25">
      <c r="A6" s="58">
        <f t="shared" si="0"/>
        <v>4</v>
      </c>
      <c r="B6" s="58" t="s">
        <v>38</v>
      </c>
      <c r="C6" s="58" t="s">
        <v>39</v>
      </c>
      <c r="D6" s="58" t="s">
        <v>40</v>
      </c>
      <c r="E6" s="59">
        <v>42</v>
      </c>
    </row>
    <row r="7" spans="1:5" x14ac:dyDescent="0.25">
      <c r="A7" s="58">
        <f t="shared" si="0"/>
        <v>5</v>
      </c>
      <c r="B7" s="58" t="s">
        <v>293</v>
      </c>
      <c r="C7" s="58" t="s">
        <v>294</v>
      </c>
      <c r="D7" s="58" t="s">
        <v>40</v>
      </c>
      <c r="E7" s="59">
        <v>36.4</v>
      </c>
    </row>
    <row r="8" spans="1:5" x14ac:dyDescent="0.25">
      <c r="A8" s="58">
        <f t="shared" si="0"/>
        <v>6</v>
      </c>
      <c r="B8" s="58" t="s">
        <v>41</v>
      </c>
      <c r="C8" s="58" t="s">
        <v>42</v>
      </c>
      <c r="D8" s="58" t="s">
        <v>44</v>
      </c>
      <c r="E8" s="59">
        <v>46.2</v>
      </c>
    </row>
    <row r="9" spans="1:5" x14ac:dyDescent="0.25">
      <c r="A9" s="91">
        <f t="shared" si="0"/>
        <v>7</v>
      </c>
      <c r="B9" s="91" t="s">
        <v>166</v>
      </c>
      <c r="C9" s="91" t="s">
        <v>312</v>
      </c>
      <c r="D9" s="91" t="s">
        <v>40</v>
      </c>
      <c r="E9" s="92">
        <v>36.4</v>
      </c>
    </row>
    <row r="10" spans="1:5" s="90" customFormat="1" x14ac:dyDescent="0.25">
      <c r="A10" s="91">
        <f t="shared" si="0"/>
        <v>8</v>
      </c>
      <c r="B10" s="91" t="s">
        <v>6</v>
      </c>
      <c r="C10" s="91" t="s">
        <v>7</v>
      </c>
      <c r="D10" s="91" t="s">
        <v>9</v>
      </c>
      <c r="E10" s="92">
        <v>0</v>
      </c>
    </row>
    <row r="11" spans="1:5" x14ac:dyDescent="0.25">
      <c r="A11" s="91">
        <f t="shared" si="0"/>
        <v>9</v>
      </c>
      <c r="B11" s="91" t="s">
        <v>45</v>
      </c>
      <c r="C11" s="91" t="s">
        <v>46</v>
      </c>
      <c r="D11" s="91" t="s">
        <v>87</v>
      </c>
      <c r="E11" s="92">
        <v>35.700000000000003</v>
      </c>
    </row>
    <row r="12" spans="1:5" x14ac:dyDescent="0.25">
      <c r="A12" s="91">
        <f t="shared" si="0"/>
        <v>10</v>
      </c>
      <c r="B12" s="91" t="s">
        <v>283</v>
      </c>
      <c r="C12" s="91" t="s">
        <v>327</v>
      </c>
      <c r="D12" s="91" t="s">
        <v>24</v>
      </c>
      <c r="E12" s="92">
        <v>37.1</v>
      </c>
    </row>
    <row r="13" spans="1:5" x14ac:dyDescent="0.25">
      <c r="A13" s="91">
        <f t="shared" si="0"/>
        <v>11</v>
      </c>
      <c r="B13" s="91" t="s">
        <v>47</v>
      </c>
      <c r="C13" s="91" t="s">
        <v>48</v>
      </c>
      <c r="D13" s="91" t="s">
        <v>24</v>
      </c>
      <c r="E13" s="92">
        <v>37.1</v>
      </c>
    </row>
    <row r="14" spans="1:5" x14ac:dyDescent="0.25">
      <c r="A14" s="91">
        <f t="shared" si="0"/>
        <v>12</v>
      </c>
      <c r="B14" s="91" t="s">
        <v>85</v>
      </c>
      <c r="C14" s="91" t="s">
        <v>86</v>
      </c>
      <c r="D14" s="91" t="s">
        <v>9</v>
      </c>
      <c r="E14" s="92">
        <v>46.9</v>
      </c>
    </row>
    <row r="15" spans="1:5" x14ac:dyDescent="0.25">
      <c r="A15" s="91">
        <f t="shared" si="0"/>
        <v>13</v>
      </c>
      <c r="B15" s="91" t="s">
        <v>14</v>
      </c>
      <c r="C15" s="91" t="s">
        <v>15</v>
      </c>
      <c r="D15" s="91" t="s">
        <v>44</v>
      </c>
      <c r="E15" s="92">
        <v>46.2</v>
      </c>
    </row>
    <row r="16" spans="1:5" x14ac:dyDescent="0.25">
      <c r="A16" s="91">
        <f t="shared" si="0"/>
        <v>14</v>
      </c>
      <c r="B16" s="91" t="s">
        <v>10</v>
      </c>
      <c r="C16" s="91" t="s">
        <v>11</v>
      </c>
      <c r="D16" s="91" t="s">
        <v>13</v>
      </c>
      <c r="E16" s="92">
        <v>0</v>
      </c>
    </row>
    <row r="17" spans="1:5" x14ac:dyDescent="0.25">
      <c r="A17" s="91">
        <f t="shared" si="0"/>
        <v>15</v>
      </c>
      <c r="B17" s="91" t="s">
        <v>206</v>
      </c>
      <c r="C17" s="91" t="s">
        <v>207</v>
      </c>
      <c r="D17" s="91" t="s">
        <v>302</v>
      </c>
      <c r="E17" s="92">
        <v>0</v>
      </c>
    </row>
    <row r="18" spans="1:5" x14ac:dyDescent="0.25">
      <c r="A18" s="91">
        <f t="shared" si="0"/>
        <v>16</v>
      </c>
      <c r="B18" s="91" t="s">
        <v>35</v>
      </c>
      <c r="C18" s="91" t="s">
        <v>36</v>
      </c>
      <c r="D18" s="91" t="s">
        <v>87</v>
      </c>
      <c r="E18" s="92">
        <v>35.700000000000003</v>
      </c>
    </row>
    <row r="19" spans="1:5" x14ac:dyDescent="0.25">
      <c r="A19" s="91">
        <f t="shared" si="0"/>
        <v>17</v>
      </c>
      <c r="B19" s="91" t="s">
        <v>346</v>
      </c>
      <c r="C19" s="91" t="s">
        <v>347</v>
      </c>
      <c r="D19" s="91" t="s">
        <v>13</v>
      </c>
      <c r="E19" s="92">
        <v>42.7</v>
      </c>
    </row>
    <row r="20" spans="1:5" x14ac:dyDescent="0.25">
      <c r="A20" s="91">
        <f t="shared" si="0"/>
        <v>18</v>
      </c>
      <c r="B20" s="91" t="s">
        <v>50</v>
      </c>
      <c r="C20" s="91" t="s">
        <v>51</v>
      </c>
      <c r="D20" s="91" t="s">
        <v>13</v>
      </c>
      <c r="E20" s="92">
        <v>0</v>
      </c>
    </row>
    <row r="21" spans="1:5" x14ac:dyDescent="0.25">
      <c r="A21" s="91">
        <f t="shared" si="0"/>
        <v>19</v>
      </c>
      <c r="B21" s="91" t="s">
        <v>308</v>
      </c>
      <c r="C21" s="91" t="s">
        <v>309</v>
      </c>
      <c r="D21" s="91" t="s">
        <v>87</v>
      </c>
      <c r="E21" s="92">
        <v>35.700000000000003</v>
      </c>
    </row>
    <row r="22" spans="1:5" x14ac:dyDescent="0.25">
      <c r="A22" s="91">
        <f t="shared" si="0"/>
        <v>20</v>
      </c>
      <c r="B22" s="91" t="s">
        <v>19</v>
      </c>
      <c r="C22" s="91" t="s">
        <v>20</v>
      </c>
      <c r="D22" s="91" t="s">
        <v>13</v>
      </c>
      <c r="E22" s="92">
        <v>46.2</v>
      </c>
    </row>
    <row r="23" spans="1:5" x14ac:dyDescent="0.25">
      <c r="A23" s="58">
        <f t="shared" si="0"/>
        <v>21</v>
      </c>
      <c r="B23" s="58" t="s">
        <v>325</v>
      </c>
      <c r="C23" s="58" t="s">
        <v>326</v>
      </c>
      <c r="D23" s="58" t="s">
        <v>349</v>
      </c>
      <c r="E23" s="59">
        <v>35.700000000000003</v>
      </c>
    </row>
    <row r="24" spans="1:5" x14ac:dyDescent="0.25">
      <c r="A24" s="58">
        <f t="shared" si="0"/>
        <v>22</v>
      </c>
      <c r="B24" s="58" t="s">
        <v>54</v>
      </c>
      <c r="C24" s="58" t="s">
        <v>55</v>
      </c>
      <c r="D24" s="58" t="s">
        <v>9</v>
      </c>
      <c r="E24" s="59">
        <v>41.3</v>
      </c>
    </row>
    <row r="25" spans="1:5" x14ac:dyDescent="0.25">
      <c r="A25" s="58">
        <f t="shared" si="0"/>
        <v>23</v>
      </c>
      <c r="B25" s="58" t="s">
        <v>30</v>
      </c>
      <c r="C25" s="58" t="s">
        <v>31</v>
      </c>
      <c r="D25" s="58" t="s">
        <v>24</v>
      </c>
      <c r="E25" s="59">
        <v>37.1</v>
      </c>
    </row>
    <row r="26" spans="1:5" x14ac:dyDescent="0.25">
      <c r="A26" s="58">
        <f t="shared" si="0"/>
        <v>24</v>
      </c>
      <c r="B26" s="58" t="s">
        <v>25</v>
      </c>
      <c r="C26" s="58" t="s">
        <v>26</v>
      </c>
      <c r="D26" s="58" t="s">
        <v>44</v>
      </c>
      <c r="E26" s="59">
        <v>46.2</v>
      </c>
    </row>
    <row r="27" spans="1:5" x14ac:dyDescent="0.25">
      <c r="A27" s="58">
        <f t="shared" si="0"/>
        <v>25</v>
      </c>
      <c r="B27" s="58" t="s">
        <v>401</v>
      </c>
      <c r="C27" s="58" t="s">
        <v>288</v>
      </c>
      <c r="D27" s="58" t="s">
        <v>44</v>
      </c>
      <c r="E27" s="59">
        <v>44.8</v>
      </c>
    </row>
    <row r="28" spans="1:5" x14ac:dyDescent="0.25">
      <c r="A28" s="58">
        <f t="shared" si="0"/>
        <v>26</v>
      </c>
      <c r="B28" s="58" t="s">
        <v>27</v>
      </c>
      <c r="C28" s="58" t="s">
        <v>28</v>
      </c>
      <c r="D28" s="58" t="s">
        <v>24</v>
      </c>
      <c r="E28" s="59">
        <v>37.1</v>
      </c>
    </row>
    <row r="29" spans="1:5" x14ac:dyDescent="0.25">
      <c r="A29" s="60"/>
      <c r="B29" s="60"/>
      <c r="C29" s="60"/>
      <c r="D29" s="60"/>
      <c r="E29" s="57">
        <f>SUM(E3:E28)</f>
        <v>882.00000000000023</v>
      </c>
    </row>
    <row r="30" spans="1:5" x14ac:dyDescent="0.25">
      <c r="A30" s="61"/>
      <c r="B30" s="61"/>
      <c r="C30" s="61"/>
      <c r="D30" s="61"/>
      <c r="E30" s="61"/>
    </row>
  </sheetData>
  <autoFilter ref="A2:E2">
    <sortState ref="A3:K29">
      <sortCondition ref="B2"/>
    </sortState>
  </autoFilter>
  <mergeCells count="1">
    <mergeCell ref="A1:E1"/>
  </mergeCells>
  <conditionalFormatting sqref="B14">
    <cfRule type="duplicateValues" dxfId="25" priority="3"/>
  </conditionalFormatting>
  <conditionalFormatting sqref="B13">
    <cfRule type="duplicateValues" dxfId="24" priority="2"/>
  </conditionalFormatting>
  <pageMargins left="0.25" right="0.25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048559"/>
  <sheetViews>
    <sheetView workbookViewId="0">
      <selection activeCell="E19" sqref="E19"/>
    </sheetView>
  </sheetViews>
  <sheetFormatPr baseColWidth="10" defaultColWidth="17.140625" defaultRowHeight="15" x14ac:dyDescent="0.25"/>
  <cols>
    <col min="1" max="1" width="3" bestFit="1" customWidth="1"/>
    <col min="2" max="2" width="23.7109375" bestFit="1" customWidth="1"/>
    <col min="3" max="3" width="20" bestFit="1" customWidth="1"/>
    <col min="4" max="4" width="23.5703125" customWidth="1"/>
    <col min="5" max="5" width="41.28515625" bestFit="1" customWidth="1"/>
    <col min="6" max="6" width="20.140625" style="5" customWidth="1"/>
    <col min="7" max="7" width="14.5703125" style="5" bestFit="1" customWidth="1"/>
    <col min="8" max="8" width="17.140625" style="5"/>
    <col min="9" max="9" width="38" style="5" bestFit="1" customWidth="1"/>
    <col min="10" max="16384" width="17.140625" style="5"/>
  </cols>
  <sheetData>
    <row r="1" spans="1:9" ht="18.75" x14ac:dyDescent="0.3">
      <c r="A1" s="73" t="s">
        <v>254</v>
      </c>
      <c r="B1" s="73"/>
      <c r="C1" s="73"/>
      <c r="D1" s="73"/>
      <c r="E1" s="73"/>
      <c r="F1" s="73"/>
    </row>
    <row r="2" spans="1:9" s="14" customFormat="1" x14ac:dyDescent="0.25">
      <c r="A2" s="45" t="s">
        <v>0</v>
      </c>
      <c r="B2" s="45" t="s">
        <v>1</v>
      </c>
      <c r="C2" s="45" t="s">
        <v>2</v>
      </c>
      <c r="D2" s="45" t="s">
        <v>3</v>
      </c>
      <c r="E2" s="45" t="s">
        <v>171</v>
      </c>
      <c r="F2" s="45" t="s">
        <v>295</v>
      </c>
      <c r="G2" s="45" t="s">
        <v>259</v>
      </c>
    </row>
    <row r="3" spans="1:9" x14ac:dyDescent="0.25">
      <c r="A3" s="11">
        <v>1</v>
      </c>
      <c r="B3" s="7" t="s">
        <v>214</v>
      </c>
      <c r="C3" s="7" t="s">
        <v>215</v>
      </c>
      <c r="D3" s="7" t="s">
        <v>12</v>
      </c>
      <c r="E3" s="11" t="s">
        <v>241</v>
      </c>
      <c r="F3" s="3" t="s">
        <v>276</v>
      </c>
      <c r="G3" s="24"/>
      <c r="H3" s="5" t="s">
        <v>365</v>
      </c>
      <c r="I3" s="17" t="s">
        <v>362</v>
      </c>
    </row>
    <row r="4" spans="1:9" x14ac:dyDescent="0.25">
      <c r="A4" s="11">
        <f>A3+1</f>
        <v>2</v>
      </c>
      <c r="B4" s="11" t="s">
        <v>202</v>
      </c>
      <c r="C4" s="11" t="s">
        <v>201</v>
      </c>
      <c r="D4" s="11" t="s">
        <v>12</v>
      </c>
      <c r="E4" s="11" t="s">
        <v>101</v>
      </c>
      <c r="F4" s="3" t="s">
        <v>276</v>
      </c>
      <c r="G4" s="3" t="s">
        <v>368</v>
      </c>
      <c r="I4" s="17" t="s">
        <v>363</v>
      </c>
    </row>
    <row r="5" spans="1:9" x14ac:dyDescent="0.25">
      <c r="A5" s="11">
        <f t="shared" ref="A5:A26" si="0">A4+1</f>
        <v>3</v>
      </c>
      <c r="B5" s="7" t="s">
        <v>202</v>
      </c>
      <c r="C5" s="7" t="s">
        <v>210</v>
      </c>
      <c r="D5" s="7" t="s">
        <v>12</v>
      </c>
      <c r="E5" s="8" t="s">
        <v>124</v>
      </c>
      <c r="F5" s="3" t="s">
        <v>276</v>
      </c>
      <c r="G5" s="48"/>
      <c r="H5" s="32" t="s">
        <v>367</v>
      </c>
      <c r="I5" s="5" t="s">
        <v>364</v>
      </c>
    </row>
    <row r="6" spans="1:9" x14ac:dyDescent="0.25">
      <c r="A6" s="11">
        <f>A5+1</f>
        <v>4</v>
      </c>
      <c r="B6" s="7" t="s">
        <v>178</v>
      </c>
      <c r="C6" s="7" t="s">
        <v>177</v>
      </c>
      <c r="D6" s="7" t="s">
        <v>12</v>
      </c>
      <c r="E6" s="8" t="s">
        <v>176</v>
      </c>
      <c r="F6" s="3" t="s">
        <v>276</v>
      </c>
      <c r="G6" s="8" t="s">
        <v>261</v>
      </c>
    </row>
    <row r="7" spans="1:9" x14ac:dyDescent="0.25">
      <c r="A7" s="11">
        <f t="shared" si="0"/>
        <v>5</v>
      </c>
      <c r="B7" s="11" t="s">
        <v>217</v>
      </c>
      <c r="C7" s="7" t="s">
        <v>216</v>
      </c>
      <c r="D7" s="7" t="s">
        <v>12</v>
      </c>
      <c r="E7" s="8" t="s">
        <v>101</v>
      </c>
      <c r="F7" s="3" t="s">
        <v>276</v>
      </c>
      <c r="G7" s="3" t="s">
        <v>350</v>
      </c>
    </row>
    <row r="8" spans="1:9" x14ac:dyDescent="0.25">
      <c r="A8" s="11">
        <f t="shared" si="0"/>
        <v>6</v>
      </c>
      <c r="B8" s="3" t="s">
        <v>187</v>
      </c>
      <c r="C8" s="3" t="s">
        <v>186</v>
      </c>
      <c r="D8" s="3" t="s">
        <v>12</v>
      </c>
      <c r="E8" s="3" t="s">
        <v>185</v>
      </c>
      <c r="F8" s="3" t="s">
        <v>276</v>
      </c>
      <c r="G8" s="24" t="s">
        <v>319</v>
      </c>
    </row>
    <row r="9" spans="1:9" x14ac:dyDescent="0.25">
      <c r="A9" s="11">
        <f t="shared" si="0"/>
        <v>7</v>
      </c>
      <c r="B9" s="11" t="s">
        <v>205</v>
      </c>
      <c r="C9" s="11" t="s">
        <v>204</v>
      </c>
      <c r="D9" s="11" t="s">
        <v>12</v>
      </c>
      <c r="E9" s="11" t="s">
        <v>241</v>
      </c>
      <c r="F9" s="3" t="s">
        <v>276</v>
      </c>
      <c r="G9" s="3" t="s">
        <v>348</v>
      </c>
      <c r="H9" s="34" t="s">
        <v>365</v>
      </c>
    </row>
    <row r="10" spans="1:9" x14ac:dyDescent="0.25">
      <c r="A10" s="11">
        <f t="shared" si="0"/>
        <v>8</v>
      </c>
      <c r="B10" s="3" t="s">
        <v>211</v>
      </c>
      <c r="C10" s="7" t="s">
        <v>212</v>
      </c>
      <c r="D10" s="7" t="s">
        <v>12</v>
      </c>
      <c r="E10" s="8" t="s">
        <v>213</v>
      </c>
      <c r="F10" s="3" t="s">
        <v>276</v>
      </c>
      <c r="G10" s="3" t="s">
        <v>351</v>
      </c>
    </row>
    <row r="11" spans="1:9" x14ac:dyDescent="0.25">
      <c r="A11" s="11">
        <f t="shared" si="0"/>
        <v>9</v>
      </c>
      <c r="B11" s="3" t="s">
        <v>225</v>
      </c>
      <c r="C11" s="7" t="s">
        <v>226</v>
      </c>
      <c r="D11" s="7" t="s">
        <v>12</v>
      </c>
      <c r="E11" s="11" t="s">
        <v>241</v>
      </c>
      <c r="F11" s="3" t="s">
        <v>276</v>
      </c>
      <c r="G11" s="3" t="s">
        <v>348</v>
      </c>
      <c r="H11" s="34" t="s">
        <v>365</v>
      </c>
    </row>
    <row r="12" spans="1:9" x14ac:dyDescent="0.25">
      <c r="A12" s="11">
        <f t="shared" si="0"/>
        <v>10</v>
      </c>
      <c r="B12" s="11" t="s">
        <v>194</v>
      </c>
      <c r="C12" s="11" t="s">
        <v>193</v>
      </c>
      <c r="D12" s="11" t="s">
        <v>12</v>
      </c>
      <c r="E12" s="11" t="s">
        <v>241</v>
      </c>
      <c r="F12" s="3" t="s">
        <v>276</v>
      </c>
      <c r="G12" s="3" t="s">
        <v>348</v>
      </c>
      <c r="H12" s="34" t="s">
        <v>365</v>
      </c>
    </row>
    <row r="13" spans="1:9" x14ac:dyDescent="0.25">
      <c r="A13" s="11">
        <f t="shared" si="0"/>
        <v>11</v>
      </c>
      <c r="B13" s="7" t="s">
        <v>184</v>
      </c>
      <c r="C13" s="7" t="s">
        <v>183</v>
      </c>
      <c r="D13" s="8" t="s">
        <v>12</v>
      </c>
      <c r="E13" s="8" t="s">
        <v>182</v>
      </c>
      <c r="F13" s="3" t="s">
        <v>276</v>
      </c>
      <c r="G13" s="24"/>
    </row>
    <row r="14" spans="1:9" x14ac:dyDescent="0.25">
      <c r="A14" s="11">
        <f t="shared" si="0"/>
        <v>12</v>
      </c>
      <c r="B14" s="3" t="s">
        <v>222</v>
      </c>
      <c r="C14" s="7" t="s">
        <v>221</v>
      </c>
      <c r="D14" s="7" t="s">
        <v>37</v>
      </c>
      <c r="E14" s="8" t="s">
        <v>127</v>
      </c>
      <c r="F14" s="46"/>
      <c r="G14" s="47" t="s">
        <v>319</v>
      </c>
    </row>
    <row r="15" spans="1:9" x14ac:dyDescent="0.25">
      <c r="A15" s="11">
        <f t="shared" si="0"/>
        <v>13</v>
      </c>
      <c r="B15" s="11" t="s">
        <v>173</v>
      </c>
      <c r="C15" s="7" t="s">
        <v>139</v>
      </c>
      <c r="D15" s="8" t="s">
        <v>12</v>
      </c>
      <c r="E15" s="8" t="s">
        <v>124</v>
      </c>
      <c r="F15" s="46"/>
      <c r="G15" s="47" t="s">
        <v>319</v>
      </c>
    </row>
    <row r="16" spans="1:9" x14ac:dyDescent="0.25">
      <c r="A16" s="11">
        <f t="shared" si="0"/>
        <v>14</v>
      </c>
      <c r="B16" s="3" t="s">
        <v>232</v>
      </c>
      <c r="C16" s="3" t="s">
        <v>231</v>
      </c>
      <c r="D16" s="7" t="s">
        <v>23</v>
      </c>
      <c r="E16" s="8" t="s">
        <v>172</v>
      </c>
      <c r="F16" s="3" t="s">
        <v>276</v>
      </c>
      <c r="G16" s="24"/>
    </row>
    <row r="17" spans="1:8" x14ac:dyDescent="0.25">
      <c r="A17" s="11">
        <f t="shared" si="0"/>
        <v>15</v>
      </c>
      <c r="B17" s="7" t="s">
        <v>190</v>
      </c>
      <c r="C17" s="7" t="s">
        <v>189</v>
      </c>
      <c r="D17" s="7" t="s">
        <v>37</v>
      </c>
      <c r="E17" s="7" t="s">
        <v>188</v>
      </c>
      <c r="F17" s="3" t="s">
        <v>276</v>
      </c>
      <c r="G17" s="24"/>
    </row>
    <row r="18" spans="1:8" x14ac:dyDescent="0.25">
      <c r="A18" s="11">
        <f t="shared" si="0"/>
        <v>16</v>
      </c>
      <c r="B18" s="11" t="s">
        <v>94</v>
      </c>
      <c r="C18" s="11" t="s">
        <v>203</v>
      </c>
      <c r="D18" s="11" t="s">
        <v>12</v>
      </c>
      <c r="E18" s="11" t="s">
        <v>241</v>
      </c>
      <c r="F18" s="3" t="s">
        <v>276</v>
      </c>
      <c r="G18" s="24"/>
      <c r="H18" s="34" t="s">
        <v>365</v>
      </c>
    </row>
    <row r="19" spans="1:8" x14ac:dyDescent="0.25">
      <c r="A19" s="11">
        <f t="shared" si="0"/>
        <v>17</v>
      </c>
      <c r="B19" s="7" t="s">
        <v>181</v>
      </c>
      <c r="C19" s="7" t="s">
        <v>180</v>
      </c>
      <c r="D19" s="7" t="s">
        <v>179</v>
      </c>
      <c r="E19" s="8" t="s">
        <v>143</v>
      </c>
      <c r="F19" s="3" t="s">
        <v>276</v>
      </c>
      <c r="G19" s="3" t="s">
        <v>348</v>
      </c>
      <c r="H19" s="32" t="s">
        <v>365</v>
      </c>
    </row>
    <row r="20" spans="1:8" x14ac:dyDescent="0.25">
      <c r="A20" s="11">
        <f t="shared" si="0"/>
        <v>18</v>
      </c>
      <c r="B20" s="3" t="s">
        <v>219</v>
      </c>
      <c r="C20" s="7" t="s">
        <v>218</v>
      </c>
      <c r="D20" s="7" t="s">
        <v>12</v>
      </c>
      <c r="E20" s="8" t="s">
        <v>220</v>
      </c>
      <c r="F20" s="3" t="s">
        <v>276</v>
      </c>
      <c r="G20" s="8" t="s">
        <v>261</v>
      </c>
    </row>
    <row r="21" spans="1:8" x14ac:dyDescent="0.25">
      <c r="A21" s="11">
        <f t="shared" si="0"/>
        <v>19</v>
      </c>
      <c r="B21" s="7" t="s">
        <v>175</v>
      </c>
      <c r="C21" s="7" t="s">
        <v>174</v>
      </c>
      <c r="D21" s="8" t="s">
        <v>12</v>
      </c>
      <c r="E21" s="8" t="s">
        <v>143</v>
      </c>
      <c r="F21" s="3" t="s">
        <v>276</v>
      </c>
      <c r="G21" s="24"/>
      <c r="H21" s="32" t="s">
        <v>365</v>
      </c>
    </row>
    <row r="22" spans="1:8" x14ac:dyDescent="0.25">
      <c r="A22" s="11">
        <f t="shared" si="0"/>
        <v>20</v>
      </c>
      <c r="B22" s="11" t="s">
        <v>192</v>
      </c>
      <c r="C22" s="11" t="s">
        <v>191</v>
      </c>
      <c r="D22" s="11" t="s">
        <v>12</v>
      </c>
      <c r="E22" s="11" t="s">
        <v>241</v>
      </c>
      <c r="F22" s="3" t="s">
        <v>276</v>
      </c>
      <c r="G22" s="24"/>
      <c r="H22" s="34" t="s">
        <v>365</v>
      </c>
    </row>
    <row r="23" spans="1:8" x14ac:dyDescent="0.25">
      <c r="A23" s="11">
        <f t="shared" si="0"/>
        <v>21</v>
      </c>
      <c r="B23" s="3" t="s">
        <v>224</v>
      </c>
      <c r="C23" s="7" t="s">
        <v>223</v>
      </c>
      <c r="D23" s="7" t="s">
        <v>12</v>
      </c>
      <c r="E23" s="11" t="s">
        <v>241</v>
      </c>
      <c r="F23" s="3" t="s">
        <v>276</v>
      </c>
      <c r="G23" s="24"/>
      <c r="H23" s="5" t="s">
        <v>365</v>
      </c>
    </row>
    <row r="24" spans="1:8" x14ac:dyDescent="0.25">
      <c r="A24" s="11">
        <f t="shared" si="0"/>
        <v>22</v>
      </c>
      <c r="B24" s="11" t="s">
        <v>200</v>
      </c>
      <c r="C24" s="11" t="s">
        <v>199</v>
      </c>
      <c r="D24" s="11" t="s">
        <v>12</v>
      </c>
      <c r="E24" s="15" t="s">
        <v>198</v>
      </c>
      <c r="F24" s="3" t="s">
        <v>276</v>
      </c>
      <c r="G24" s="24"/>
    </row>
    <row r="25" spans="1:8" x14ac:dyDescent="0.25">
      <c r="A25" s="11">
        <f t="shared" si="0"/>
        <v>23</v>
      </c>
      <c r="B25" s="11" t="s">
        <v>197</v>
      </c>
      <c r="C25" s="11" t="s">
        <v>196</v>
      </c>
      <c r="D25" s="11" t="s">
        <v>22</v>
      </c>
      <c r="E25" s="11" t="s">
        <v>195</v>
      </c>
      <c r="F25" s="3" t="s">
        <v>276</v>
      </c>
      <c r="G25" s="3" t="s">
        <v>352</v>
      </c>
    </row>
    <row r="26" spans="1:8" x14ac:dyDescent="0.25">
      <c r="A26" s="11">
        <f t="shared" si="0"/>
        <v>24</v>
      </c>
      <c r="B26" s="3" t="s">
        <v>73</v>
      </c>
      <c r="C26" s="3" t="s">
        <v>74</v>
      </c>
      <c r="D26" s="3" t="s">
        <v>12</v>
      </c>
      <c r="E26" s="6" t="s">
        <v>124</v>
      </c>
      <c r="F26" s="3" t="s">
        <v>276</v>
      </c>
      <c r="G26" s="3" t="s">
        <v>351</v>
      </c>
    </row>
    <row r="29" spans="1:8" x14ac:dyDescent="0.25">
      <c r="A29" s="74" t="s">
        <v>237</v>
      </c>
      <c r="B29" s="75"/>
      <c r="C29" s="75"/>
      <c r="D29" s="75"/>
      <c r="E29" s="75"/>
      <c r="F29" s="75"/>
      <c r="G29" s="75"/>
    </row>
    <row r="30" spans="1:8" x14ac:dyDescent="0.25">
      <c r="A30" s="11">
        <v>1</v>
      </c>
      <c r="B30" s="11" t="s">
        <v>238</v>
      </c>
      <c r="C30" s="11" t="s">
        <v>239</v>
      </c>
      <c r="D30" s="11" t="s">
        <v>12</v>
      </c>
      <c r="E30" s="11" t="s">
        <v>240</v>
      </c>
      <c r="F30" s="3" t="s">
        <v>276</v>
      </c>
      <c r="G30" s="3" t="s">
        <v>348</v>
      </c>
    </row>
    <row r="31" spans="1:8" x14ac:dyDescent="0.25">
      <c r="A31" s="11">
        <f>A30+1</f>
        <v>2</v>
      </c>
      <c r="B31" s="3" t="s">
        <v>242</v>
      </c>
      <c r="C31" s="11" t="s">
        <v>243</v>
      </c>
      <c r="D31" s="11" t="s">
        <v>12</v>
      </c>
      <c r="E31" s="11" t="s">
        <v>241</v>
      </c>
      <c r="F31" s="3" t="s">
        <v>276</v>
      </c>
      <c r="G31" s="3"/>
    </row>
    <row r="32" spans="1:8" x14ac:dyDescent="0.25">
      <c r="A32" s="11">
        <f t="shared" ref="A32:A55" si="1">A31+1</f>
        <v>3</v>
      </c>
      <c r="B32" s="3" t="s">
        <v>244</v>
      </c>
      <c r="C32" s="11" t="s">
        <v>245</v>
      </c>
      <c r="D32" s="11"/>
      <c r="E32" s="11" t="s">
        <v>213</v>
      </c>
      <c r="F32" s="3" t="s">
        <v>276</v>
      </c>
      <c r="G32" s="3"/>
    </row>
    <row r="33" spans="1:8" x14ac:dyDescent="0.25">
      <c r="A33" s="11">
        <f t="shared" si="1"/>
        <v>4</v>
      </c>
      <c r="B33" s="3" t="s">
        <v>246</v>
      </c>
      <c r="C33" s="11" t="s">
        <v>248</v>
      </c>
      <c r="D33" s="11" t="s">
        <v>345</v>
      </c>
      <c r="E33" s="11" t="s">
        <v>337</v>
      </c>
      <c r="F33" s="3" t="s">
        <v>345</v>
      </c>
      <c r="G33" s="3" t="s">
        <v>261</v>
      </c>
    </row>
    <row r="34" spans="1:8" x14ac:dyDescent="0.25">
      <c r="A34" s="11">
        <f t="shared" si="1"/>
        <v>5</v>
      </c>
      <c r="B34" s="3" t="s">
        <v>250</v>
      </c>
      <c r="C34" s="11" t="s">
        <v>251</v>
      </c>
      <c r="D34" s="11" t="s">
        <v>12</v>
      </c>
      <c r="E34" s="11" t="s">
        <v>240</v>
      </c>
      <c r="F34" s="3"/>
      <c r="G34" s="3" t="s">
        <v>348</v>
      </c>
    </row>
    <row r="35" spans="1:8" x14ac:dyDescent="0.25">
      <c r="A35" s="11">
        <f t="shared" si="1"/>
        <v>6</v>
      </c>
      <c r="B35" s="3" t="s">
        <v>252</v>
      </c>
      <c r="C35" s="11" t="s">
        <v>253</v>
      </c>
      <c r="D35" s="11"/>
      <c r="E35" s="11"/>
      <c r="F35" s="46"/>
      <c r="G35" s="46" t="s">
        <v>319</v>
      </c>
    </row>
    <row r="36" spans="1:8" x14ac:dyDescent="0.25">
      <c r="A36" s="11">
        <f t="shared" si="1"/>
        <v>7</v>
      </c>
      <c r="B36" s="3" t="s">
        <v>219</v>
      </c>
      <c r="C36" s="3" t="s">
        <v>262</v>
      </c>
      <c r="D36" s="11"/>
      <c r="E36" s="11" t="s">
        <v>263</v>
      </c>
      <c r="F36" s="3" t="s">
        <v>276</v>
      </c>
      <c r="G36" s="3" t="s">
        <v>264</v>
      </c>
    </row>
    <row r="37" spans="1:8" x14ac:dyDescent="0.25">
      <c r="A37" s="11">
        <f t="shared" si="1"/>
        <v>8</v>
      </c>
      <c r="B37" s="3" t="s">
        <v>265</v>
      </c>
      <c r="C37" s="3" t="s">
        <v>266</v>
      </c>
      <c r="D37" s="3" t="s">
        <v>22</v>
      </c>
      <c r="E37" s="3" t="s">
        <v>267</v>
      </c>
      <c r="F37" s="46"/>
      <c r="G37" s="46" t="s">
        <v>319</v>
      </c>
    </row>
    <row r="38" spans="1:8" x14ac:dyDescent="0.25">
      <c r="A38" s="11">
        <f t="shared" si="1"/>
        <v>9</v>
      </c>
      <c r="B38" s="3" t="s">
        <v>307</v>
      </c>
      <c r="C38" s="3" t="s">
        <v>268</v>
      </c>
      <c r="D38" s="11" t="s">
        <v>37</v>
      </c>
      <c r="E38" s="3" t="s">
        <v>269</v>
      </c>
      <c r="F38" s="3" t="s">
        <v>276</v>
      </c>
      <c r="G38" s="3" t="s">
        <v>351</v>
      </c>
    </row>
    <row r="39" spans="1:8" x14ac:dyDescent="0.25">
      <c r="A39" s="11">
        <f t="shared" si="1"/>
        <v>10</v>
      </c>
      <c r="B39" s="3" t="s">
        <v>270</v>
      </c>
      <c r="C39" s="3" t="s">
        <v>271</v>
      </c>
      <c r="D39" s="11" t="s">
        <v>12</v>
      </c>
      <c r="E39" s="3" t="s">
        <v>269</v>
      </c>
      <c r="F39" s="3" t="s">
        <v>276</v>
      </c>
      <c r="G39" s="3" t="s">
        <v>261</v>
      </c>
    </row>
    <row r="40" spans="1:8" x14ac:dyDescent="0.25">
      <c r="A40" s="11">
        <f t="shared" si="1"/>
        <v>11</v>
      </c>
      <c r="B40" s="3" t="s">
        <v>272</v>
      </c>
      <c r="C40" s="3" t="s">
        <v>180</v>
      </c>
      <c r="D40" s="11" t="s">
        <v>12</v>
      </c>
      <c r="E40" s="3" t="s">
        <v>143</v>
      </c>
      <c r="F40" s="46" t="s">
        <v>319</v>
      </c>
      <c r="G40" s="46"/>
    </row>
    <row r="41" spans="1:8" x14ac:dyDescent="0.25">
      <c r="A41" s="11">
        <f t="shared" si="1"/>
        <v>12</v>
      </c>
      <c r="B41" s="3" t="s">
        <v>273</v>
      </c>
      <c r="C41" s="3" t="s">
        <v>274</v>
      </c>
      <c r="D41" s="11" t="s">
        <v>12</v>
      </c>
      <c r="E41" s="3" t="s">
        <v>143</v>
      </c>
      <c r="F41" s="3" t="s">
        <v>276</v>
      </c>
      <c r="G41" s="3" t="s">
        <v>276</v>
      </c>
      <c r="H41" s="34" t="s">
        <v>365</v>
      </c>
    </row>
    <row r="42" spans="1:8" x14ac:dyDescent="0.25">
      <c r="A42" s="11">
        <f t="shared" si="1"/>
        <v>13</v>
      </c>
      <c r="B42" s="11" t="s">
        <v>297</v>
      </c>
      <c r="C42" s="3" t="s">
        <v>296</v>
      </c>
      <c r="D42" s="11"/>
      <c r="E42" s="3" t="s">
        <v>299</v>
      </c>
      <c r="F42" s="46"/>
      <c r="G42" s="46" t="s">
        <v>319</v>
      </c>
    </row>
    <row r="43" spans="1:8" x14ac:dyDescent="0.25">
      <c r="A43" s="11">
        <f t="shared" si="1"/>
        <v>14</v>
      </c>
      <c r="B43" s="3" t="s">
        <v>297</v>
      </c>
      <c r="C43" s="3" t="s">
        <v>298</v>
      </c>
      <c r="D43" s="11"/>
      <c r="E43" s="3" t="s">
        <v>299</v>
      </c>
      <c r="F43" s="46"/>
      <c r="G43" s="46" t="s">
        <v>319</v>
      </c>
    </row>
    <row r="44" spans="1:8" x14ac:dyDescent="0.25">
      <c r="A44" s="11">
        <f t="shared" si="1"/>
        <v>15</v>
      </c>
      <c r="B44" s="3" t="s">
        <v>304</v>
      </c>
      <c r="C44" s="3" t="s">
        <v>303</v>
      </c>
      <c r="D44" s="3" t="s">
        <v>23</v>
      </c>
      <c r="E44" s="3" t="s">
        <v>324</v>
      </c>
      <c r="F44" s="3" t="s">
        <v>276</v>
      </c>
      <c r="G44" s="3" t="s">
        <v>348</v>
      </c>
    </row>
    <row r="45" spans="1:8" x14ac:dyDescent="0.25">
      <c r="A45" s="11">
        <f t="shared" si="1"/>
        <v>16</v>
      </c>
      <c r="B45" s="3" t="s">
        <v>305</v>
      </c>
      <c r="C45" s="3" t="s">
        <v>306</v>
      </c>
      <c r="D45" s="3" t="s">
        <v>12</v>
      </c>
      <c r="E45" s="3" t="s">
        <v>143</v>
      </c>
      <c r="F45" s="3" t="s">
        <v>276</v>
      </c>
      <c r="G45" s="3" t="s">
        <v>348</v>
      </c>
      <c r="H45" s="34" t="s">
        <v>365</v>
      </c>
    </row>
    <row r="46" spans="1:8" x14ac:dyDescent="0.25">
      <c r="A46" s="11">
        <f t="shared" si="1"/>
        <v>17</v>
      </c>
      <c r="B46" s="3" t="s">
        <v>317</v>
      </c>
      <c r="C46" s="3" t="s">
        <v>316</v>
      </c>
      <c r="D46" s="11" t="s">
        <v>318</v>
      </c>
      <c r="E46" s="11" t="s">
        <v>299</v>
      </c>
      <c r="F46" s="3" t="s">
        <v>276</v>
      </c>
      <c r="G46" s="3" t="s">
        <v>348</v>
      </c>
    </row>
    <row r="47" spans="1:8" x14ac:dyDescent="0.25">
      <c r="A47" s="11">
        <f t="shared" si="1"/>
        <v>18</v>
      </c>
      <c r="B47" s="3" t="s">
        <v>322</v>
      </c>
      <c r="C47" s="3" t="s">
        <v>321</v>
      </c>
      <c r="D47" s="3" t="s">
        <v>318</v>
      </c>
      <c r="E47" s="11" t="s">
        <v>299</v>
      </c>
      <c r="F47" s="3" t="s">
        <v>276</v>
      </c>
      <c r="G47" s="3" t="s">
        <v>323</v>
      </c>
    </row>
    <row r="48" spans="1:8" x14ac:dyDescent="0.25">
      <c r="A48" s="11">
        <f t="shared" si="1"/>
        <v>19</v>
      </c>
      <c r="B48" s="3" t="s">
        <v>356</v>
      </c>
      <c r="C48" s="3" t="s">
        <v>355</v>
      </c>
      <c r="D48" s="11" t="s">
        <v>29</v>
      </c>
      <c r="E48" s="11" t="s">
        <v>269</v>
      </c>
      <c r="F48" s="3" t="s">
        <v>276</v>
      </c>
      <c r="G48" s="3" t="s">
        <v>351</v>
      </c>
    </row>
    <row r="49" spans="1:8" x14ac:dyDescent="0.25">
      <c r="A49" s="11">
        <f t="shared" si="1"/>
        <v>20</v>
      </c>
      <c r="B49" s="3" t="s">
        <v>246</v>
      </c>
      <c r="C49" s="11" t="s">
        <v>247</v>
      </c>
      <c r="D49" s="11" t="s">
        <v>345</v>
      </c>
      <c r="E49" s="11" t="s">
        <v>195</v>
      </c>
      <c r="F49" s="3" t="s">
        <v>276</v>
      </c>
      <c r="G49" s="24"/>
    </row>
    <row r="50" spans="1:8" x14ac:dyDescent="0.25">
      <c r="A50" s="11">
        <f t="shared" si="1"/>
        <v>21</v>
      </c>
      <c r="B50" s="3" t="s">
        <v>358</v>
      </c>
      <c r="C50" s="3" t="s">
        <v>357</v>
      </c>
      <c r="D50" s="3" t="s">
        <v>12</v>
      </c>
      <c r="E50" s="3" t="s">
        <v>143</v>
      </c>
      <c r="F50" s="3" t="s">
        <v>276</v>
      </c>
      <c r="G50" s="24"/>
      <c r="H50" s="34" t="s">
        <v>365</v>
      </c>
    </row>
    <row r="51" spans="1:8" x14ac:dyDescent="0.25">
      <c r="A51" s="11">
        <f t="shared" si="1"/>
        <v>22</v>
      </c>
      <c r="B51" s="3" t="s">
        <v>360</v>
      </c>
      <c r="C51" s="3" t="s">
        <v>359</v>
      </c>
      <c r="D51" s="3" t="s">
        <v>12</v>
      </c>
      <c r="E51" s="3" t="s">
        <v>176</v>
      </c>
      <c r="F51" s="3" t="s">
        <v>276</v>
      </c>
      <c r="G51" s="3" t="s">
        <v>348</v>
      </c>
    </row>
    <row r="52" spans="1:8" x14ac:dyDescent="0.25">
      <c r="A52" s="11">
        <f t="shared" si="1"/>
        <v>23</v>
      </c>
      <c r="B52" s="3" t="s">
        <v>336</v>
      </c>
      <c r="C52" s="3" t="s">
        <v>335</v>
      </c>
      <c r="D52" s="3" t="s">
        <v>12</v>
      </c>
      <c r="E52" s="3" t="s">
        <v>337</v>
      </c>
      <c r="F52" s="3" t="s">
        <v>276</v>
      </c>
      <c r="G52" s="3" t="s">
        <v>261</v>
      </c>
    </row>
    <row r="53" spans="1:8" x14ac:dyDescent="0.25">
      <c r="A53" s="11">
        <f t="shared" si="1"/>
        <v>24</v>
      </c>
      <c r="B53" s="34" t="s">
        <v>369</v>
      </c>
      <c r="C53" t="s">
        <v>370</v>
      </c>
      <c r="D53" s="34" t="s">
        <v>371</v>
      </c>
      <c r="E53" s="34" t="s">
        <v>372</v>
      </c>
      <c r="F53" s="34" t="s">
        <v>276</v>
      </c>
      <c r="G53" s="17" t="s">
        <v>373</v>
      </c>
      <c r="H53" s="17" t="s">
        <v>374</v>
      </c>
    </row>
    <row r="54" spans="1:8" x14ac:dyDescent="0.25">
      <c r="A54" s="11">
        <f t="shared" si="1"/>
        <v>25</v>
      </c>
      <c r="B54" s="3" t="s">
        <v>354</v>
      </c>
      <c r="C54" s="3" t="s">
        <v>353</v>
      </c>
      <c r="D54" s="76" t="s">
        <v>361</v>
      </c>
      <c r="E54" s="76"/>
      <c r="F54" s="76"/>
      <c r="G54" s="24"/>
    </row>
    <row r="55" spans="1:8" x14ac:dyDescent="0.25">
      <c r="A55" s="11">
        <f t="shared" si="1"/>
        <v>26</v>
      </c>
      <c r="B55" s="3" t="s">
        <v>47</v>
      </c>
      <c r="C55" s="3" t="s">
        <v>275</v>
      </c>
      <c r="D55" s="11" t="s">
        <v>22</v>
      </c>
      <c r="E55" s="3" t="s">
        <v>143</v>
      </c>
      <c r="G55" s="3" t="s">
        <v>348</v>
      </c>
    </row>
    <row r="1048559" spans="5:5" x14ac:dyDescent="0.25">
      <c r="E1048559" s="5"/>
    </row>
  </sheetData>
  <autoFilter ref="A2:E2">
    <sortState ref="A4:H27">
      <sortCondition ref="B3"/>
    </sortState>
  </autoFilter>
  <mergeCells count="3">
    <mergeCell ref="A1:F1"/>
    <mergeCell ref="A29:G29"/>
    <mergeCell ref="D54:F54"/>
  </mergeCells>
  <conditionalFormatting sqref="B11">
    <cfRule type="duplicateValues" dxfId="23" priority="9"/>
  </conditionalFormatting>
  <conditionalFormatting sqref="B12">
    <cfRule type="duplicateValues" dxfId="22" priority="8"/>
  </conditionalFormatting>
  <conditionalFormatting sqref="B13">
    <cfRule type="duplicateValues" dxfId="21" priority="7"/>
  </conditionalFormatting>
  <conditionalFormatting sqref="B16">
    <cfRule type="duplicateValues" dxfId="20" priority="5"/>
  </conditionalFormatting>
  <conditionalFormatting sqref="B18">
    <cfRule type="duplicateValues" dxfId="19" priority="4"/>
  </conditionalFormatting>
  <conditionalFormatting sqref="B40">
    <cfRule type="duplicateValues" dxfId="18" priority="3"/>
  </conditionalFormatting>
  <conditionalFormatting sqref="B28 B30:B32 A29 B34:B36 B41 B43:B48 B53:B54 B50:B51">
    <cfRule type="duplicateValues" dxfId="17" priority="21"/>
  </conditionalFormatting>
  <conditionalFormatting sqref="B52">
    <cfRule type="duplicateValues" dxfId="16" priority="2"/>
  </conditionalFormatting>
  <conditionalFormatting sqref="B55">
    <cfRule type="duplicateValues" dxfId="15" priority="1"/>
  </conditionalFormatting>
  <pageMargins left="0.98425196850393704" right="0.41" top="0.78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ANDRES BELLO</vt:lpstr>
      <vt:lpstr>UMA</vt:lpstr>
      <vt:lpstr>ASPIRANTES UNAB</vt:lpstr>
      <vt:lpstr>ASPIRANTES UMA</vt:lpstr>
      <vt:lpstr>TOTAL UNAB</vt:lpstr>
      <vt:lpstr>TOTAL UMA</vt:lpstr>
      <vt:lpstr>OTRAS UNIVERSIDADES</vt:lpstr>
      <vt:lpstr>TOTAL UNAB (2)</vt:lpstr>
      <vt:lpstr>SOLO TRANSPORTE</vt:lpstr>
      <vt:lpstr>TODOS</vt:lpstr>
      <vt:lpstr>'TOTAL UMA'!Área_de_impresión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Owner</cp:lastModifiedBy>
  <cp:lastPrinted>2018-06-04T22:07:29Z</cp:lastPrinted>
  <dcterms:created xsi:type="dcterms:W3CDTF">2015-07-14T20:08:07Z</dcterms:created>
  <dcterms:modified xsi:type="dcterms:W3CDTF">2018-06-04T22:08:45Z</dcterms:modified>
</cp:coreProperties>
</file>