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AdministracionyRRHH\_Cuadros de control\"/>
    </mc:Choice>
  </mc:AlternateContent>
  <bookViews>
    <workbookView xWindow="-120" yWindow="-120" windowWidth="21840" windowHeight="13140"/>
  </bookViews>
  <sheets>
    <sheet name="T4" sheetId="4" r:id="rId1"/>
    <sheet name="T3" sheetId="3" r:id="rId2"/>
    <sheet name="Capacit. exterior Misiones of" sheetId="1" r:id="rId3"/>
    <sheet name="Hoja1" sheetId="2" r:id="rId4"/>
  </sheets>
  <definedNames>
    <definedName name="_xlnm._FilterDatabase" localSheetId="1" hidden="1">'T3'!$A$9:$N$9</definedName>
    <definedName name="_xlnm._FilterDatabase" localSheetId="0" hidden="1">'T4'!$A$6:$M$6</definedName>
    <definedName name="_xlnm.Print_Area" localSheetId="2">'Capacit. exterior Misiones of'!$A$1:$N$12</definedName>
    <definedName name="_xlnm.Print_Area" localSheetId="1">'T3'!$A$1:$N$7</definedName>
    <definedName name="_xlnm.Print_Area" localSheetId="0">'T4'!$A$1:$M$12</definedName>
  </definedNames>
  <calcPr calcId="171027"/>
  <pivotCaches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4" l="1"/>
  <c r="L11" i="4"/>
  <c r="I10" i="4"/>
  <c r="L10" i="4" s="1"/>
  <c r="L9" i="4"/>
  <c r="L8" i="4"/>
  <c r="L7" i="4"/>
  <c r="L6" i="4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4" i="1"/>
  <c r="J18" i="1"/>
  <c r="M10" i="3" l="1"/>
  <c r="J13" i="3"/>
  <c r="M14" i="3"/>
  <c r="M15" i="3"/>
  <c r="M13" i="3" l="1"/>
  <c r="M12" i="3"/>
  <c r="M11" i="3"/>
  <c r="M9" i="3"/>
  <c r="M8" i="3" l="1"/>
  <c r="M7" i="3"/>
  <c r="M6" i="3"/>
  <c r="M5" i="3"/>
  <c r="M4" i="3"/>
</calcChain>
</file>

<file path=xl/sharedStrings.xml><?xml version="1.0" encoding="utf-8"?>
<sst xmlns="http://schemas.openxmlformats.org/spreadsheetml/2006/main" count="322" uniqueCount="102">
  <si>
    <t>N.°</t>
  </si>
  <si>
    <t>Fecha del evento</t>
  </si>
  <si>
    <t>Funcionario designado</t>
  </si>
  <si>
    <t>Lugar del evento</t>
  </si>
  <si>
    <t>Nombre del evento</t>
  </si>
  <si>
    <t>Intendencia/Unidad</t>
  </si>
  <si>
    <t>Organizador del Evento</t>
  </si>
  <si>
    <t>Financiamiento</t>
  </si>
  <si>
    <t>Viáticos</t>
  </si>
  <si>
    <t>Gastos de viaje</t>
  </si>
  <si>
    <t>Gastos terminales</t>
  </si>
  <si>
    <t>Total</t>
  </si>
  <si>
    <t>Misiones oficiales de funcionarios de la Superintendencia de Competencia 2019</t>
  </si>
  <si>
    <t>Tipo</t>
  </si>
  <si>
    <t>UNCTAD</t>
  </si>
  <si>
    <t>XVIII Sesión del Grupo Intergubernamental de Expertos en Derecho y Política de Competencia (IGE)</t>
  </si>
  <si>
    <t>Ginebra, Suiza</t>
  </si>
  <si>
    <t>Del 10 al 12 de julio de 2019</t>
  </si>
  <si>
    <t>Regina Vargas</t>
  </si>
  <si>
    <t>Intendencia de Abogacía</t>
  </si>
  <si>
    <t>Boleto aéreo</t>
  </si>
  <si>
    <t>Del 8 al 12 de julio de 2019</t>
  </si>
  <si>
    <t>Madrid, España</t>
  </si>
  <si>
    <t>Alejandra María Díaz Fuentes</t>
  </si>
  <si>
    <t>Narda del Rosario Rivera</t>
  </si>
  <si>
    <t>XV Escuela Iberoamericana de Competencia</t>
  </si>
  <si>
    <t>Comisión Nacional de los Mercados y Competencia de España</t>
  </si>
  <si>
    <t xml:space="preserve">CNMC financió alojamiento </t>
  </si>
  <si>
    <t>Intendencia de Investigaciones</t>
  </si>
  <si>
    <t>ICN Annual Conference</t>
  </si>
  <si>
    <t>ICN</t>
  </si>
  <si>
    <t>Cartagena, Colombia</t>
  </si>
  <si>
    <t>Del 15 al 17 de mayo</t>
  </si>
  <si>
    <t>Lidia Patricia Castillo Amaya</t>
  </si>
  <si>
    <t>I Ronda de Unión Aduanera</t>
  </si>
  <si>
    <t>SIECA</t>
  </si>
  <si>
    <t>Ciudad de Guatemala</t>
  </si>
  <si>
    <t>Del 25 al 28 de febrero de 2019</t>
  </si>
  <si>
    <t>María Elena Bertrand Olano</t>
  </si>
  <si>
    <t>XIII Foro Centroamericano de Competencia</t>
  </si>
  <si>
    <t>Ministerio de Economía de Guatemala</t>
  </si>
  <si>
    <t>22 y 23 de agosto</t>
  </si>
  <si>
    <t>Gerardo Daniel Henríquez Angulo</t>
  </si>
  <si>
    <t>Superintendente de Competencia</t>
  </si>
  <si>
    <t>El Ministerio de Economía de Guatemala financió boleto aéreo, alojamiento y alimentación</t>
  </si>
  <si>
    <t>SELA, UNCTAD, Comisión Nacional de la Competencia de Paraguay</t>
  </si>
  <si>
    <t>Asunción, Paraguay</t>
  </si>
  <si>
    <t>IX Reunión Anual del Grupo de Trabajo sobre Comercio y Competencia de América Latina y El Caribe
Día Nacional de la Competencia de Paraguay</t>
  </si>
  <si>
    <t>Del 2 al 4 de octubre de 2019</t>
  </si>
  <si>
    <t>Jaime Antonio Baires</t>
  </si>
  <si>
    <t>Intendencia Económica</t>
  </si>
  <si>
    <t>SELA cubrió boleto aéreo y alojamiento, y la CONACOM pagó alimentación y traslados</t>
  </si>
  <si>
    <t>RRII</t>
  </si>
  <si>
    <t>CAP.</t>
  </si>
  <si>
    <t>Etiquetas de fila</t>
  </si>
  <si>
    <t>Total general</t>
  </si>
  <si>
    <t>(Todas)</t>
  </si>
  <si>
    <t xml:space="preserve">Boleto aéreo </t>
  </si>
  <si>
    <t xml:space="preserve">Viáticos </t>
  </si>
  <si>
    <t xml:space="preserve">Gastos de viaje </t>
  </si>
  <si>
    <t xml:space="preserve">Gastos terminales </t>
  </si>
  <si>
    <t>Suma de Total</t>
  </si>
  <si>
    <t>Suma de N.°</t>
  </si>
  <si>
    <t>Foro Latinoamericano de Competencia</t>
  </si>
  <si>
    <t>OCDE y CDPC Honduras</t>
  </si>
  <si>
    <t>San Pedro Sula, Honduras</t>
  </si>
  <si>
    <t>24 y 25 de septiembre</t>
  </si>
  <si>
    <t xml:space="preserve">Gerardo Daniel Henríquez Angulo
</t>
  </si>
  <si>
    <t>Rebeca Hernández</t>
  </si>
  <si>
    <t>Del 7 al 10 de octubre</t>
  </si>
  <si>
    <t>Edson Magaña</t>
  </si>
  <si>
    <t>ICN Cartel Workshop</t>
  </si>
  <si>
    <t>Yeny y Geraldina</t>
  </si>
  <si>
    <t>Foro Global de la OCDE</t>
  </si>
  <si>
    <t>Indecopi y OCDE</t>
  </si>
  <si>
    <t>20 y 21 de noviembre</t>
  </si>
  <si>
    <t>Lima, Perú</t>
  </si>
  <si>
    <t xml:space="preserve">Lanzamiento del Centro Regional de Competencia de la OCDE para América Latina y en el Taller de Fusiones </t>
  </si>
  <si>
    <t xml:space="preserve">Alejandra Díaz </t>
  </si>
  <si>
    <t>David Blanco</t>
  </si>
  <si>
    <t>Indecopi financió boleto aéreo, alojamiento y estadía.
SC financió visa, gastos de viaje y gastos terminales</t>
  </si>
  <si>
    <t>Foz de Iguaçu, Brasil</t>
  </si>
  <si>
    <t>ICN y CADE, Brasil</t>
  </si>
  <si>
    <t>ICN financió boleto aéreo y alojamiento. SC pagó alimentación, gastos de viaje y gastos terminales</t>
  </si>
  <si>
    <t>CAP</t>
  </si>
  <si>
    <t>Geraldina Leiva</t>
  </si>
  <si>
    <t>Ciudad de México</t>
  </si>
  <si>
    <t>ICN Unilateral Conduct y Visita de estudio a la Comisión Federal de Competencia Económica de México (COFECE)</t>
  </si>
  <si>
    <t>ICN y COFECE</t>
  </si>
  <si>
    <t>Del 12 al 15 de noviembre</t>
  </si>
  <si>
    <t>Premios Latam Digital - Colombia</t>
  </si>
  <si>
    <t>Bogotá, Colombia</t>
  </si>
  <si>
    <t>César Azmitia</t>
  </si>
  <si>
    <t>Unidad de Comunicaciones</t>
  </si>
  <si>
    <t>1 de noviembre de 2019</t>
  </si>
  <si>
    <t>InterLat &amp; Hootsuite Inc</t>
  </si>
  <si>
    <t>Gerardo Henríquez</t>
  </si>
  <si>
    <t>Paris, Francia</t>
  </si>
  <si>
    <t xml:space="preserve">OCDE  </t>
  </si>
  <si>
    <t>5 y 6 de diciembre</t>
  </si>
  <si>
    <t>Misiones oficiales de funcionarios de la Superintendencia de Competencia</t>
  </si>
  <si>
    <t>Trimestre 4 - 2019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</si>
</sst>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8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44" fontId="3" fillId="0" borderId="1" xfId="1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 wrapText="1"/>
    </xf>
    <xf numFmtId="44" fontId="1" fillId="0" borderId="5" xfId="1" applyFont="1" applyBorder="1" applyAlignment="1">
      <alignment horizontal="center" vertical="center" wrapText="1"/>
    </xf>
    <xf numFmtId="44" fontId="0" fillId="0" borderId="0" xfId="1" applyFont="1" applyAlignment="1">
      <alignment horizontal="left" vertical="top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4" fontId="3" fillId="2" borderId="1" xfId="1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3" fillId="0" borderId="9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4" fontId="3" fillId="0" borderId="12" xfId="1" applyFont="1" applyFill="1" applyBorder="1" applyAlignment="1">
      <alignment horizontal="center" vertical="center" wrapText="1"/>
    </xf>
    <xf numFmtId="44" fontId="3" fillId="0" borderId="13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4" fontId="3" fillId="0" borderId="14" xfId="1" applyFont="1" applyFill="1" applyBorder="1" applyAlignment="1">
      <alignment horizontal="center" vertical="center" wrapText="1"/>
    </xf>
    <xf numFmtId="44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4" fontId="3" fillId="0" borderId="5" xfId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4" fontId="3" fillId="0" borderId="15" xfId="1" applyFont="1" applyFill="1" applyBorder="1" applyAlignment="1">
      <alignment horizontal="center" vertical="center" wrapText="1"/>
    </xf>
    <xf numFmtId="8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96"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auto="1"/>
        </patternFill>
      </fill>
      <alignment vertical="center"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auto="1"/>
        </patternFill>
      </fill>
      <alignment vertical="center" textRotation="0" wrapText="1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heymann" refreshedDate="43728.389334490741" createdVersion="6" refreshedVersion="6" minRefreshableVersion="3" recordCount="7">
  <cacheSource type="worksheet">
    <worksheetSource name="Tabla2"/>
  </cacheSource>
  <cacheFields count="14">
    <cacheField name="N.°" numFmtId="0">
      <sharedItems containsSemiMixedTypes="0" containsString="0" containsNumber="1" containsInteger="1" minValue="1" maxValue="7"/>
    </cacheField>
    <cacheField name="Tipo" numFmtId="0">
      <sharedItems count="2">
        <s v="RRII"/>
        <s v="CAP."/>
      </sharedItems>
    </cacheField>
    <cacheField name="Nombre del evento" numFmtId="0">
      <sharedItems count="6">
        <s v="I Ronda de Unión Aduanera"/>
        <s v="ICN Annual Conference"/>
        <s v="XVIII Sesión del Grupo Intergubernamental de Expertos en Derecho y Política de Competencia (IGE)"/>
        <s v="XV Escuela Iberoamericana de Competencia"/>
        <s v="XIII Foro Centroamericano de Competencia"/>
        <s v="IX Reunión Anual del Grupo de Trabajo sobre Comercio y Competencia de América Latina y El Caribe_x000a_Día Nacional de la Competencia de Paraguay"/>
      </sharedItems>
    </cacheField>
    <cacheField name="Organizador del Evento" numFmtId="0">
      <sharedItems containsBlank="1"/>
    </cacheField>
    <cacheField name="Lugar del evento" numFmtId="0">
      <sharedItems/>
    </cacheField>
    <cacheField name="Fecha del evento" numFmtId="0">
      <sharedItems/>
    </cacheField>
    <cacheField name="Funcionario designado" numFmtId="0">
      <sharedItems/>
    </cacheField>
    <cacheField name="Intendencia/Unidad" numFmtId="0">
      <sharedItems count="4">
        <s v="Intendencia de Abogacía"/>
        <s v="Intendencia de Investigaciones"/>
        <s v="Superintendente de Competencia"/>
        <s v="Intendencia Económica"/>
      </sharedItems>
    </cacheField>
    <cacheField name="Boleto aéreo" numFmtId="44">
      <sharedItems containsString="0" containsBlank="1" containsNumber="1" minValue="0" maxValue="1757.34"/>
    </cacheField>
    <cacheField name="Viáticos" numFmtId="44">
      <sharedItems containsSemiMixedTypes="0" containsString="0" containsNumber="1" containsInteger="1" minValue="0" maxValue="750"/>
    </cacheField>
    <cacheField name="Gastos de viaje" numFmtId="44">
      <sharedItems containsSemiMixedTypes="0" containsString="0" containsNumber="1" containsInteger="1" minValue="240" maxValue="750"/>
    </cacheField>
    <cacheField name="Gastos terminales" numFmtId="44">
      <sharedItems containsSemiMixedTypes="0" containsString="0" containsNumber="1" containsInteger="1" minValue="45" maxValue="45"/>
    </cacheField>
    <cacheField name="Total" numFmtId="44">
      <sharedItems containsSemiMixedTypes="0" containsString="0" containsNumber="1" containsInteger="1" minValue="425" maxValue="1545"/>
    </cacheField>
    <cacheField name="Financiamiento" numFmtId="0">
      <sharedItems containsBlank="1" count="4">
        <m/>
        <s v="CNMC financió alojamiento "/>
        <s v="El Ministerio de Economía de Guatemala financió boleto aéreo, alojamiento y alimentación"/>
        <s v="SELA cubrió boleto aéreo y alojamiento, y la CONACOM pagó alimentación y traslad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n v="1"/>
    <x v="0"/>
    <x v="0"/>
    <s v="SIECA"/>
    <s v="Ciudad de Guatemala"/>
    <s v="Del 25 al 28 de febrero de 2019"/>
    <s v="María Elena Bertrand Olano"/>
    <x v="0"/>
    <m/>
    <n v="480"/>
    <n v="240"/>
    <n v="45"/>
    <n v="765"/>
    <x v="0"/>
  </r>
  <r>
    <n v="2"/>
    <x v="0"/>
    <x v="1"/>
    <s v="ICN"/>
    <s v="Cartagena, Colombia"/>
    <s v="Del 15 al 17 de mayo"/>
    <s v="Lidia Patricia Castillo Amaya"/>
    <x v="1"/>
    <n v="621.54"/>
    <n v="600"/>
    <n v="450"/>
    <n v="45"/>
    <n v="1095"/>
    <x v="0"/>
  </r>
  <r>
    <n v="3"/>
    <x v="0"/>
    <x v="2"/>
    <s v="UNCTAD"/>
    <s v="Ginebra, Suiza"/>
    <s v="Del 10 al 12 de julio de 2019"/>
    <s v="Regina Vargas"/>
    <x v="0"/>
    <n v="1757.34"/>
    <n v="750"/>
    <n v="750"/>
    <n v="45"/>
    <n v="1545"/>
    <x v="0"/>
  </r>
  <r>
    <n v="4"/>
    <x v="1"/>
    <x v="3"/>
    <s v="Comisión Nacional de los Mercados y Competencia de España"/>
    <s v="Madrid, España"/>
    <s v="Del 8 al 12 de julio de 2019"/>
    <s v="Alejandra María Díaz Fuentes"/>
    <x v="1"/>
    <n v="1475.45"/>
    <n v="0"/>
    <n v="390"/>
    <n v="45"/>
    <n v="435"/>
    <x v="1"/>
  </r>
  <r>
    <n v="5"/>
    <x v="1"/>
    <x v="3"/>
    <m/>
    <s v="Madrid, España"/>
    <s v="Del 8 al 12 de julio de 2019"/>
    <s v="Narda del Rosario Rivera"/>
    <x v="1"/>
    <n v="1475.42"/>
    <n v="650"/>
    <n v="390"/>
    <n v="45"/>
    <n v="1085"/>
    <x v="0"/>
  </r>
  <r>
    <n v="6"/>
    <x v="0"/>
    <x v="4"/>
    <s v="Ministerio de Economía de Guatemala"/>
    <s v="Ciudad de Guatemala"/>
    <s v="22 y 23 de agosto"/>
    <s v="Gerardo Daniel Henríquez Angulo"/>
    <x v="2"/>
    <n v="0"/>
    <n v="0"/>
    <n v="380"/>
    <n v="45"/>
    <n v="425"/>
    <x v="2"/>
  </r>
  <r>
    <n v="7"/>
    <x v="0"/>
    <x v="5"/>
    <s v="SELA, UNCTAD, Comisión Nacional de la Competencia de Paraguay"/>
    <s v="Asunción, Paraguay"/>
    <s v="Del 2 al 4 de octubre de 2019"/>
    <s v="Jaime Antonio Baires"/>
    <x v="3"/>
    <n v="0"/>
    <n v="0"/>
    <n v="420"/>
    <n v="45"/>
    <n v="465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G9" firstHeaderRow="0" firstDataRow="1" firstDataCol="1" rowPageCount="1" colPageCount="1"/>
  <pivotFields count="14">
    <pivotField dataField="1" showAll="0"/>
    <pivotField axis="axisRow" showAll="0">
      <items count="3">
        <item sd="0" x="1"/>
        <item sd="0" x="0"/>
        <item t="default" sd="0"/>
      </items>
    </pivotField>
    <pivotField axis="axisRow" showAll="0">
      <items count="7">
        <item x="0"/>
        <item x="1"/>
        <item x="5"/>
        <item x="4"/>
        <item x="3"/>
        <item x="2"/>
        <item t="default"/>
      </items>
    </pivotField>
    <pivotField showAll="0"/>
    <pivotField showAll="0"/>
    <pivotField showAll="0"/>
    <pivotField showAll="0"/>
    <pivotField axis="axisRow" showAll="0">
      <items count="5">
        <item sd="0" x="0"/>
        <item sd="0" x="1"/>
        <item sd="0" x="3"/>
        <item sd="0" x="2"/>
        <item t="default"/>
      </items>
    </pivotField>
    <pivotField dataField="1" showAll="0"/>
    <pivotField dataField="1" numFmtId="44" showAll="0"/>
    <pivotField dataField="1" numFmtId="44" showAll="0"/>
    <pivotField dataField="1" numFmtId="44" showAll="0"/>
    <pivotField dataField="1" numFmtId="44" showAll="0"/>
    <pivotField axis="axisPage" showAll="0">
      <items count="5">
        <item x="1"/>
        <item x="2"/>
        <item x="3"/>
        <item x="0"/>
        <item t="default"/>
      </items>
    </pivotField>
  </pivotFields>
  <rowFields count="3">
    <field x="7"/>
    <field x="1"/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3" hier="-1"/>
  </pageFields>
  <dataFields count="6">
    <dataField name="Suma de N.°" fld="0" baseField="0" baseItem="0"/>
    <dataField name="Boleto aéreo " fld="8" baseField="1" baseItem="0"/>
    <dataField name="Viáticos " fld="9" baseField="0" baseItem="0"/>
    <dataField name="Gastos de viaje " fld="10" baseField="0" baseItem="0"/>
    <dataField name="Gastos terminales " fld="11" baseField="0" baseItem="0"/>
    <dataField name="Suma de Total" fld="12" baseField="0" baseItem="0"/>
  </dataFields>
  <formats count="2">
    <format dxfId="32">
      <pivotArea dataOnly="0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31">
      <pivotArea dataOnly="0"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Tabla224" displayName="Tabla224" ref="A5:M12" totalsRowShown="0" headerRowDxfId="29" dataDxfId="28" headerRowBorderDxfId="26" tableBorderDxfId="27">
  <autoFilter ref="A5:M12"/>
  <tableColumns count="13">
    <tableColumn id="15" name="Tipo" dataDxfId="24" totalsRowDxfId="25"/>
    <tableColumn id="3" name="Nombre del evento" dataDxfId="22" totalsRowDxfId="23"/>
    <tableColumn id="6" name="Organizador del Evento" dataDxfId="20" totalsRowDxfId="21"/>
    <tableColumn id="4" name="Lugar del evento" dataDxfId="18" totalsRowDxfId="19"/>
    <tableColumn id="9" name="Fecha del evento" dataDxfId="16" totalsRowDxfId="17"/>
    <tableColumn id="5" name="Funcionario designado" dataDxfId="14" totalsRowDxfId="15"/>
    <tableColumn id="7" name="Intendencia/Unidad" dataDxfId="12" totalsRowDxfId="13"/>
    <tableColumn id="16" name="Boleto aéreo" dataDxfId="10" totalsRowDxfId="11" dataCellStyle="Moneda"/>
    <tableColumn id="8" name="Viáticos" dataDxfId="8" totalsRowDxfId="9" dataCellStyle="Moneda"/>
    <tableColumn id="12" name="Gastos de viaje" dataDxfId="6" totalsRowDxfId="7" dataCellStyle="Moneda"/>
    <tableColumn id="13" name="Gastos terminales" dataDxfId="4" totalsRowDxfId="5" dataCellStyle="Moneda"/>
    <tableColumn id="14" name="Total" dataDxfId="2" totalsRowDxfId="3" dataCellStyle="Moneda">
      <calculatedColumnFormula>+Tabla224[[#This Row],[Viáticos]]+Tabla224[[#This Row],[Gastos de viaje]]+Tabla224[[#This Row],[Gastos terminales]]</calculatedColumnFormula>
    </tableColumn>
    <tableColumn id="10" name="Financiamiento" dataDxfId="0" totalsRowDxfId="1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Tabla22" displayName="Tabla22" ref="A3:N15" totalsRowShown="0" headerRowDxfId="95" dataDxfId="93" headerRowBorderDxfId="94" tableBorderDxfId="92">
  <autoFilter ref="A3:N15"/>
  <tableColumns count="14">
    <tableColumn id="1" name="N.°" dataDxfId="91" totalsRowDxfId="90"/>
    <tableColumn id="15" name="Tipo" dataDxfId="89" totalsRowDxfId="88"/>
    <tableColumn id="3" name="Nombre del evento" dataDxfId="87" totalsRowDxfId="86"/>
    <tableColumn id="6" name="Organizador del Evento" dataDxfId="85" totalsRowDxfId="84"/>
    <tableColumn id="4" name="Lugar del evento" dataDxfId="83" totalsRowDxfId="82"/>
    <tableColumn id="9" name="Fecha del evento" dataDxfId="81" totalsRowDxfId="80"/>
    <tableColumn id="5" name="Funcionario designado" dataDxfId="79" totalsRowDxfId="78"/>
    <tableColumn id="7" name="Intendencia/Unidad" dataDxfId="77" totalsRowDxfId="76"/>
    <tableColumn id="16" name="Boleto aéreo" dataDxfId="75" totalsRowDxfId="74" dataCellStyle="Moneda"/>
    <tableColumn id="8" name="Viáticos" dataDxfId="73" totalsRowDxfId="72" dataCellStyle="Moneda"/>
    <tableColumn id="12" name="Gastos de viaje" dataDxfId="71" totalsRowDxfId="70" dataCellStyle="Moneda"/>
    <tableColumn id="13" name="Gastos terminales" dataDxfId="69" totalsRowDxfId="68" dataCellStyle="Moneda"/>
    <tableColumn id="14" name="Total" dataDxfId="67" totalsRowDxfId="66" dataCellStyle="Moneda">
      <calculatedColumnFormula>+Tabla22[[#This Row],[Viáticos]]+Tabla22[[#This Row],[Gastos de viaje]]+Tabla22[[#This Row],[Gastos terminales]]</calculatedColumnFormula>
    </tableColumn>
    <tableColumn id="10" name="Financiamiento" dataDxfId="65" totalsRowDxfId="64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" name="Tabla2" displayName="Tabla2" ref="A3:N20" totalsRowShown="0" headerRowDxfId="63" dataDxfId="61" headerRowBorderDxfId="62" tableBorderDxfId="60">
  <autoFilter ref="A3:N20"/>
  <tableColumns count="14">
    <tableColumn id="1" name="N.°" dataDxfId="59" totalsRowDxfId="58"/>
    <tableColumn id="15" name="Tipo" dataDxfId="57" totalsRowDxfId="56"/>
    <tableColumn id="3" name="Nombre del evento" dataDxfId="55" totalsRowDxfId="54"/>
    <tableColumn id="6" name="Organizador del Evento" dataDxfId="53" totalsRowDxfId="52"/>
    <tableColumn id="4" name="Lugar del evento" dataDxfId="51" totalsRowDxfId="50"/>
    <tableColumn id="9" name="Fecha del evento" dataDxfId="49" totalsRowDxfId="48"/>
    <tableColumn id="5" name="Funcionario designado" dataDxfId="47" totalsRowDxfId="46"/>
    <tableColumn id="7" name="Intendencia/Unidad" dataDxfId="45" totalsRowDxfId="44"/>
    <tableColumn id="16" name="Boleto aéreo" dataDxfId="43" totalsRowDxfId="42" dataCellStyle="Moneda"/>
    <tableColumn id="8" name="Viáticos" dataDxfId="41" totalsRowDxfId="40" dataCellStyle="Moneda"/>
    <tableColumn id="12" name="Gastos de viaje" dataDxfId="39" totalsRowDxfId="38" dataCellStyle="Moneda"/>
    <tableColumn id="13" name="Gastos terminales" dataDxfId="37" totalsRowDxfId="36" dataCellStyle="Moneda"/>
    <tableColumn id="14" name="Total" dataDxfId="30" totalsRowDxfId="35" dataCellStyle="Moneda">
      <calculatedColumnFormula>+Tabla2[[#This Row],[Boleto aéreo]]+Tabla2[[#This Row],[Viáticos]]+Tabla2[[#This Row],[Gastos de viaje]]+Tabla2[[#This Row],[Gastos terminales]]</calculatedColumnFormula>
    </tableColumn>
    <tableColumn id="10" name="Financiamiento" dataDxfId="34" totalsRowDxfId="3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E6" sqref="E6"/>
    </sheetView>
  </sheetViews>
  <sheetFormatPr baseColWidth="10" defaultRowHeight="15" x14ac:dyDescent="0.25"/>
  <cols>
    <col min="1" max="1" width="5.85546875" style="1" customWidth="1"/>
    <col min="2" max="2" width="30.42578125" style="15" customWidth="1"/>
    <col min="3" max="3" width="24.42578125" style="15" customWidth="1"/>
    <col min="4" max="5" width="17.5703125" style="16" customWidth="1"/>
    <col min="6" max="6" width="27.42578125" style="16" customWidth="1"/>
    <col min="7" max="7" width="19.85546875" style="2" customWidth="1"/>
    <col min="8" max="8" width="11.7109375" style="25" customWidth="1"/>
    <col min="9" max="9" width="14.28515625" style="1" customWidth="1"/>
    <col min="10" max="10" width="15.7109375" style="1" customWidth="1"/>
    <col min="11" max="12" width="12.140625" style="1" customWidth="1"/>
    <col min="13" max="13" width="27.42578125" style="1" customWidth="1"/>
    <col min="14" max="16384" width="11.42578125" style="1"/>
  </cols>
  <sheetData>
    <row r="2" spans="1:13" ht="23.25" customHeight="1" x14ac:dyDescent="0.25">
      <c r="A2" s="59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3.25" customHeight="1" x14ac:dyDescent="0.25">
      <c r="A3" s="66" t="s">
        <v>101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22.5" customHeight="1" x14ac:dyDescent="0.2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21"/>
      <c r="M4" s="62"/>
    </row>
    <row r="5" spans="1:13" s="5" customFormat="1" ht="30" x14ac:dyDescent="0.25">
      <c r="A5" s="63" t="s">
        <v>13</v>
      </c>
      <c r="B5" s="64" t="s">
        <v>4</v>
      </c>
      <c r="C5" s="64" t="s">
        <v>6</v>
      </c>
      <c r="D5" s="64" t="s">
        <v>3</v>
      </c>
      <c r="E5" s="64" t="s">
        <v>1</v>
      </c>
      <c r="F5" s="64" t="s">
        <v>2</v>
      </c>
      <c r="G5" s="63" t="s">
        <v>5</v>
      </c>
      <c r="H5" s="65" t="s">
        <v>20</v>
      </c>
      <c r="I5" s="63" t="s">
        <v>8</v>
      </c>
      <c r="J5" s="63" t="s">
        <v>9</v>
      </c>
      <c r="K5" s="63" t="s">
        <v>10</v>
      </c>
      <c r="L5" s="63" t="s">
        <v>11</v>
      </c>
      <c r="M5" s="63" t="s">
        <v>7</v>
      </c>
    </row>
    <row r="6" spans="1:13" s="8" customFormat="1" ht="63.75" customHeight="1" x14ac:dyDescent="0.25">
      <c r="A6" s="12" t="s">
        <v>84</v>
      </c>
      <c r="B6" s="12" t="s">
        <v>71</v>
      </c>
      <c r="C6" s="12" t="s">
        <v>82</v>
      </c>
      <c r="D6" s="14" t="s">
        <v>81</v>
      </c>
      <c r="E6" s="12" t="s">
        <v>69</v>
      </c>
      <c r="F6" s="14" t="s">
        <v>70</v>
      </c>
      <c r="G6" s="12" t="s">
        <v>28</v>
      </c>
      <c r="H6" s="22">
        <v>0</v>
      </c>
      <c r="I6" s="22">
        <v>224</v>
      </c>
      <c r="J6" s="22">
        <v>420</v>
      </c>
      <c r="K6" s="22">
        <v>45</v>
      </c>
      <c r="L6" s="22">
        <f>+Tabla224[[#This Row],[Viáticos]]+Tabla224[[#This Row],[Gastos de viaje]]+Tabla224[[#This Row],[Gastos terminales]]</f>
        <v>689</v>
      </c>
      <c r="M6" s="12" t="s">
        <v>83</v>
      </c>
    </row>
    <row r="7" spans="1:13" s="8" customFormat="1" ht="97.5" customHeight="1" x14ac:dyDescent="0.25">
      <c r="A7" s="20" t="s">
        <v>84</v>
      </c>
      <c r="B7" s="11" t="s">
        <v>87</v>
      </c>
      <c r="C7" s="11" t="s">
        <v>88</v>
      </c>
      <c r="D7" s="10" t="s">
        <v>86</v>
      </c>
      <c r="E7" s="11" t="s">
        <v>89</v>
      </c>
      <c r="F7" s="10" t="s">
        <v>85</v>
      </c>
      <c r="G7" s="11" t="s">
        <v>28</v>
      </c>
      <c r="H7" s="32">
        <v>599.34</v>
      </c>
      <c r="I7" s="32">
        <v>600</v>
      </c>
      <c r="J7" s="32">
        <v>300</v>
      </c>
      <c r="K7" s="32">
        <v>45</v>
      </c>
      <c r="L7" s="34">
        <f>+Tabla224[[#This Row],[Viáticos]]+Tabla224[[#This Row],[Gastos de viaje]]+Tabla224[[#This Row],[Gastos terminales]]</f>
        <v>945</v>
      </c>
      <c r="M7" s="33"/>
    </row>
    <row r="8" spans="1:13" s="7" customFormat="1" ht="88.5" customHeight="1" x14ac:dyDescent="0.25">
      <c r="A8" s="20" t="s">
        <v>84</v>
      </c>
      <c r="B8" s="11" t="s">
        <v>87</v>
      </c>
      <c r="C8" s="11" t="s">
        <v>88</v>
      </c>
      <c r="D8" s="10" t="s">
        <v>86</v>
      </c>
      <c r="E8" s="11" t="s">
        <v>89</v>
      </c>
      <c r="F8" s="10" t="s">
        <v>72</v>
      </c>
      <c r="G8" s="11" t="s">
        <v>28</v>
      </c>
      <c r="H8" s="32">
        <v>599.34</v>
      </c>
      <c r="I8" s="32">
        <v>600</v>
      </c>
      <c r="J8" s="32">
        <v>300</v>
      </c>
      <c r="K8" s="32">
        <v>45</v>
      </c>
      <c r="L8" s="34">
        <f>+Tabla224[[#This Row],[Viáticos]]+Tabla224[[#This Row],[Gastos de viaje]]+Tabla224[[#This Row],[Gastos terminales]]</f>
        <v>945</v>
      </c>
      <c r="M8" s="33"/>
    </row>
    <row r="9" spans="1:13" s="6" customFormat="1" ht="59.25" customHeight="1" x14ac:dyDescent="0.25">
      <c r="A9" s="20" t="s">
        <v>52</v>
      </c>
      <c r="B9" s="11" t="s">
        <v>90</v>
      </c>
      <c r="C9" s="50" t="s">
        <v>95</v>
      </c>
      <c r="D9" s="10" t="s">
        <v>91</v>
      </c>
      <c r="E9" s="11" t="s">
        <v>94</v>
      </c>
      <c r="F9" s="10" t="s">
        <v>92</v>
      </c>
      <c r="G9" s="11" t="s">
        <v>93</v>
      </c>
      <c r="H9" s="32">
        <v>972.83</v>
      </c>
      <c r="I9" s="32">
        <v>140</v>
      </c>
      <c r="J9" s="32">
        <v>420</v>
      </c>
      <c r="K9" s="32">
        <v>45</v>
      </c>
      <c r="L9" s="34">
        <f>+Tabla224[[#This Row],[Viáticos]]+Tabla224[[#This Row],[Gastos de viaje]]+Tabla224[[#This Row],[Gastos terminales]]</f>
        <v>605</v>
      </c>
      <c r="M9" s="33"/>
    </row>
    <row r="10" spans="1:13" s="6" customFormat="1" ht="70.5" customHeight="1" x14ac:dyDescent="0.25">
      <c r="A10" s="20" t="s">
        <v>84</v>
      </c>
      <c r="B10" s="11" t="s">
        <v>77</v>
      </c>
      <c r="C10" s="11" t="s">
        <v>74</v>
      </c>
      <c r="D10" s="10" t="s">
        <v>76</v>
      </c>
      <c r="E10" s="11" t="s">
        <v>75</v>
      </c>
      <c r="F10" s="10" t="s">
        <v>78</v>
      </c>
      <c r="G10" s="11" t="s">
        <v>50</v>
      </c>
      <c r="H10" s="32">
        <v>1140.5999999999999</v>
      </c>
      <c r="I10" s="32">
        <f>350+30</f>
        <v>380</v>
      </c>
      <c r="J10" s="32">
        <v>525</v>
      </c>
      <c r="K10" s="32">
        <v>45</v>
      </c>
      <c r="L10" s="34">
        <f>+Tabla224[[#This Row],[Viáticos]]+Tabla224[[#This Row],[Gastos de viaje]]+Tabla224[[#This Row],[Gastos terminales]]</f>
        <v>950</v>
      </c>
      <c r="M10" s="33"/>
    </row>
    <row r="11" spans="1:13" s="6" customFormat="1" ht="96" customHeight="1" x14ac:dyDescent="0.25">
      <c r="A11" s="20" t="s">
        <v>84</v>
      </c>
      <c r="B11" s="11" t="s">
        <v>77</v>
      </c>
      <c r="C11" s="11" t="s">
        <v>74</v>
      </c>
      <c r="D11" s="10" t="s">
        <v>76</v>
      </c>
      <c r="E11" s="11" t="s">
        <v>75</v>
      </c>
      <c r="F11" s="10" t="s">
        <v>79</v>
      </c>
      <c r="G11" s="11" t="s">
        <v>50</v>
      </c>
      <c r="H11" s="32">
        <v>0</v>
      </c>
      <c r="I11" s="32">
        <v>30</v>
      </c>
      <c r="J11" s="32">
        <v>525</v>
      </c>
      <c r="K11" s="32">
        <v>45</v>
      </c>
      <c r="L11" s="34">
        <f>+Tabla224[[#This Row],[Viáticos]]+Tabla224[[#This Row],[Gastos de viaje]]+Tabla224[[#This Row],[Gastos terminales]]</f>
        <v>600</v>
      </c>
      <c r="M11" s="33" t="s">
        <v>80</v>
      </c>
    </row>
    <row r="12" spans="1:13" s="6" customFormat="1" ht="30" x14ac:dyDescent="0.25">
      <c r="A12" s="20" t="s">
        <v>52</v>
      </c>
      <c r="B12" s="11" t="s">
        <v>73</v>
      </c>
      <c r="C12" s="11" t="s">
        <v>98</v>
      </c>
      <c r="D12" s="10" t="s">
        <v>97</v>
      </c>
      <c r="E12" s="11" t="s">
        <v>99</v>
      </c>
      <c r="F12" s="10" t="s">
        <v>96</v>
      </c>
      <c r="G12" s="11" t="s">
        <v>43</v>
      </c>
      <c r="H12" s="32">
        <v>1597.59</v>
      </c>
      <c r="I12" s="32">
        <v>520</v>
      </c>
      <c r="J12" s="32">
        <v>780</v>
      </c>
      <c r="K12" s="32">
        <v>45</v>
      </c>
      <c r="L12" s="34">
        <f>+Tabla224[[#This Row],[Viáticos]]+Tabla224[[#This Row],[Gastos de viaje]]+Tabla224[[#This Row],[Gastos terminales]]</f>
        <v>1345</v>
      </c>
      <c r="M12" s="33"/>
    </row>
  </sheetData>
  <mergeCells count="2">
    <mergeCell ref="A2:M2"/>
    <mergeCell ref="A3:M3"/>
  </mergeCells>
  <printOptions horizontalCentered="1"/>
  <pageMargins left="0.70866141732283472" right="0.70866141732283472" top="0.31496062992125984" bottom="0.23622047244094491" header="0.31496062992125984" footer="0.31496062992125984"/>
  <pageSetup scale="41" orientation="landscape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opLeftCell="B1" zoomScale="80" zoomScaleNormal="80" zoomScaleSheetLayoutView="80" workbookViewId="0">
      <pane ySplit="3" topLeftCell="A4" activePane="bottomLeft" state="frozen"/>
      <selection pane="bottomLeft" activeCell="B9" sqref="B9:N15"/>
    </sheetView>
  </sheetViews>
  <sheetFormatPr baseColWidth="10" defaultRowHeight="15" x14ac:dyDescent="0.25"/>
  <cols>
    <col min="1" max="2" width="5.85546875" style="1" customWidth="1"/>
    <col min="3" max="3" width="30.42578125" style="15" customWidth="1"/>
    <col min="4" max="4" width="24.42578125" style="15" customWidth="1"/>
    <col min="5" max="6" width="17.5703125" style="16" customWidth="1"/>
    <col min="7" max="7" width="27.42578125" style="16" customWidth="1"/>
    <col min="8" max="8" width="19.85546875" style="2" customWidth="1"/>
    <col min="9" max="9" width="11.7109375" style="25" customWidth="1"/>
    <col min="10" max="10" width="14.28515625" style="1" customWidth="1"/>
    <col min="11" max="11" width="15.7109375" style="1" customWidth="1"/>
    <col min="12" max="13" width="12.140625" style="1" customWidth="1"/>
    <col min="14" max="14" width="27.42578125" style="1" customWidth="1"/>
    <col min="15" max="16384" width="11.42578125" style="1"/>
  </cols>
  <sheetData>
    <row r="2" spans="1:14" ht="22.5" customHeight="1" x14ac:dyDescent="0.25">
      <c r="A2" s="35" t="s">
        <v>12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8"/>
      <c r="M2" s="21"/>
    </row>
    <row r="3" spans="1:14" s="5" customFormat="1" ht="30" x14ac:dyDescent="0.25">
      <c r="A3" s="3" t="s">
        <v>0</v>
      </c>
      <c r="B3" s="3" t="s">
        <v>13</v>
      </c>
      <c r="C3" s="17" t="s">
        <v>4</v>
      </c>
      <c r="D3" s="17" t="s">
        <v>6</v>
      </c>
      <c r="E3" s="17" t="s">
        <v>3</v>
      </c>
      <c r="F3" s="17" t="s">
        <v>1</v>
      </c>
      <c r="G3" s="17" t="s">
        <v>2</v>
      </c>
      <c r="H3" s="4" t="s">
        <v>5</v>
      </c>
      <c r="I3" s="24" t="s">
        <v>20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7</v>
      </c>
    </row>
    <row r="4" spans="1:14" s="8" customFormat="1" ht="61.5" customHeight="1" x14ac:dyDescent="0.25">
      <c r="A4" s="18"/>
      <c r="B4" s="18" t="s">
        <v>52</v>
      </c>
      <c r="C4" s="14" t="s">
        <v>39</v>
      </c>
      <c r="D4" s="12" t="s">
        <v>40</v>
      </c>
      <c r="E4" s="11" t="s">
        <v>36</v>
      </c>
      <c r="F4" s="12" t="s">
        <v>41</v>
      </c>
      <c r="G4" s="14" t="s">
        <v>42</v>
      </c>
      <c r="H4" s="12" t="s">
        <v>43</v>
      </c>
      <c r="I4" s="22">
        <v>0</v>
      </c>
      <c r="J4" s="22">
        <v>0</v>
      </c>
      <c r="K4" s="22">
        <v>380</v>
      </c>
      <c r="L4" s="22">
        <v>45</v>
      </c>
      <c r="M4" s="23">
        <f>+Tabla22[[#This Row],[Viáticos]]+Tabla22[[#This Row],[Gastos de viaje]]+Tabla22[[#This Row],[Gastos terminales]]</f>
        <v>425</v>
      </c>
      <c r="N4" s="13" t="s">
        <v>44</v>
      </c>
    </row>
    <row r="5" spans="1:14" s="8" customFormat="1" ht="106.5" customHeight="1" x14ac:dyDescent="0.25">
      <c r="A5" s="18"/>
      <c r="B5" s="18" t="s">
        <v>52</v>
      </c>
      <c r="C5" s="14" t="s">
        <v>47</v>
      </c>
      <c r="D5" s="12" t="s">
        <v>45</v>
      </c>
      <c r="E5" s="12" t="s">
        <v>46</v>
      </c>
      <c r="F5" s="12" t="s">
        <v>48</v>
      </c>
      <c r="G5" s="14" t="s">
        <v>49</v>
      </c>
      <c r="H5" s="12" t="s">
        <v>50</v>
      </c>
      <c r="I5" s="22">
        <v>0</v>
      </c>
      <c r="J5" s="22">
        <v>0</v>
      </c>
      <c r="K5" s="22">
        <v>420</v>
      </c>
      <c r="L5" s="22">
        <v>45</v>
      </c>
      <c r="M5" s="23">
        <f>+Tabla22[[#This Row],[Viáticos]]+Tabla22[[#This Row],[Gastos de viaje]]+Tabla22[[#This Row],[Gastos terminales]]</f>
        <v>465</v>
      </c>
      <c r="N5" s="13" t="s">
        <v>51</v>
      </c>
    </row>
    <row r="6" spans="1:14" s="8" customFormat="1" ht="55.5" customHeight="1" x14ac:dyDescent="0.25">
      <c r="A6" s="20"/>
      <c r="B6" s="20" t="s">
        <v>52</v>
      </c>
      <c r="C6" s="11" t="s">
        <v>63</v>
      </c>
      <c r="D6" s="11" t="s">
        <v>64</v>
      </c>
      <c r="E6" s="10" t="s">
        <v>65</v>
      </c>
      <c r="F6" s="11" t="s">
        <v>66</v>
      </c>
      <c r="G6" s="10" t="s">
        <v>67</v>
      </c>
      <c r="H6" s="11" t="s">
        <v>43</v>
      </c>
      <c r="I6" s="32">
        <v>790.63</v>
      </c>
      <c r="J6" s="32">
        <v>380</v>
      </c>
      <c r="K6" s="32">
        <v>380</v>
      </c>
      <c r="L6" s="32">
        <v>45</v>
      </c>
      <c r="M6" s="34">
        <f>+Tabla22[[#This Row],[Viáticos]]+Tabla22[[#This Row],[Gastos de viaje]]+Tabla22[[#This Row],[Gastos terminales]]</f>
        <v>805</v>
      </c>
      <c r="N6" s="33"/>
    </row>
    <row r="7" spans="1:14" s="8" customFormat="1" ht="58.5" customHeight="1" x14ac:dyDescent="0.25">
      <c r="A7" s="20"/>
      <c r="B7" s="20" t="s">
        <v>52</v>
      </c>
      <c r="C7" s="11" t="s">
        <v>63</v>
      </c>
      <c r="D7" s="11" t="s">
        <v>64</v>
      </c>
      <c r="E7" s="10" t="s">
        <v>65</v>
      </c>
      <c r="F7" s="11" t="s">
        <v>66</v>
      </c>
      <c r="G7" s="10" t="s">
        <v>68</v>
      </c>
      <c r="H7" s="11" t="s">
        <v>50</v>
      </c>
      <c r="I7" s="32">
        <v>790.63</v>
      </c>
      <c r="J7" s="32">
        <v>300</v>
      </c>
      <c r="K7" s="32">
        <v>300</v>
      </c>
      <c r="L7" s="32">
        <v>45</v>
      </c>
      <c r="M7" s="34">
        <f>+Tabla22[[#This Row],[Viáticos]]+Tabla22[[#This Row],[Gastos de viaje]]+Tabla22[[#This Row],[Gastos terminales]]</f>
        <v>645</v>
      </c>
      <c r="N7" s="33"/>
    </row>
    <row r="8" spans="1:14" s="8" customFormat="1" ht="67.5" customHeight="1" thickBot="1" x14ac:dyDescent="0.3">
      <c r="A8" s="20"/>
      <c r="B8" s="45" t="s">
        <v>52</v>
      </c>
      <c r="C8" s="45" t="s">
        <v>63</v>
      </c>
      <c r="D8" s="45" t="s">
        <v>64</v>
      </c>
      <c r="E8" s="46" t="s">
        <v>65</v>
      </c>
      <c r="F8" s="45" t="s">
        <v>66</v>
      </c>
      <c r="G8" s="46" t="s">
        <v>18</v>
      </c>
      <c r="H8" s="45" t="s">
        <v>19</v>
      </c>
      <c r="I8" s="47">
        <v>790.63</v>
      </c>
      <c r="J8" s="47">
        <v>300</v>
      </c>
      <c r="K8" s="47">
        <v>300</v>
      </c>
      <c r="L8" s="47">
        <v>45</v>
      </c>
      <c r="M8" s="48">
        <f>+Tabla22[[#This Row],[Viáticos]]+Tabla22[[#This Row],[Gastos de viaje]]+Tabla22[[#This Row],[Gastos terminales]]</f>
        <v>645</v>
      </c>
      <c r="N8" s="49"/>
    </row>
    <row r="9" spans="1:14" s="8" customFormat="1" ht="63.75" customHeight="1" x14ac:dyDescent="0.25">
      <c r="A9" s="20"/>
      <c r="B9" s="39" t="s">
        <v>84</v>
      </c>
      <c r="C9" s="40" t="s">
        <v>71</v>
      </c>
      <c r="D9" s="40" t="s">
        <v>82</v>
      </c>
      <c r="E9" s="41" t="s">
        <v>81</v>
      </c>
      <c r="F9" s="40" t="s">
        <v>69</v>
      </c>
      <c r="G9" s="41" t="s">
        <v>70</v>
      </c>
      <c r="H9" s="40" t="s">
        <v>28</v>
      </c>
      <c r="I9" s="42">
        <v>0</v>
      </c>
      <c r="J9" s="42">
        <v>224</v>
      </c>
      <c r="K9" s="42">
        <v>420</v>
      </c>
      <c r="L9" s="42">
        <v>45</v>
      </c>
      <c r="M9" s="43">
        <f>+Tabla22[[#This Row],[Viáticos]]+Tabla22[[#This Row],[Gastos de viaje]]+Tabla22[[#This Row],[Gastos terminales]]</f>
        <v>689</v>
      </c>
      <c r="N9" s="44" t="s">
        <v>83</v>
      </c>
    </row>
    <row r="10" spans="1:14" s="8" customFormat="1" ht="97.5" customHeight="1" x14ac:dyDescent="0.25">
      <c r="A10" s="18"/>
      <c r="B10" s="20" t="s">
        <v>84</v>
      </c>
      <c r="C10" s="11" t="s">
        <v>87</v>
      </c>
      <c r="D10" s="11" t="s">
        <v>88</v>
      </c>
      <c r="E10" s="10" t="s">
        <v>86</v>
      </c>
      <c r="F10" s="11" t="s">
        <v>89</v>
      </c>
      <c r="G10" s="10" t="s">
        <v>85</v>
      </c>
      <c r="H10" s="11" t="s">
        <v>28</v>
      </c>
      <c r="I10" s="32">
        <v>599.34</v>
      </c>
      <c r="J10" s="32">
        <v>600</v>
      </c>
      <c r="K10" s="32">
        <v>300</v>
      </c>
      <c r="L10" s="32">
        <v>45</v>
      </c>
      <c r="M10" s="34">
        <f>+Tabla22[[#This Row],[Viáticos]]+Tabla22[[#This Row],[Gastos de viaje]]+Tabla22[[#This Row],[Gastos terminales]]</f>
        <v>945</v>
      </c>
      <c r="N10" s="33"/>
    </row>
    <row r="11" spans="1:14" s="7" customFormat="1" ht="88.5" customHeight="1" x14ac:dyDescent="0.25">
      <c r="A11" s="20"/>
      <c r="B11" s="20" t="s">
        <v>84</v>
      </c>
      <c r="C11" s="11" t="s">
        <v>87</v>
      </c>
      <c r="D11" s="11" t="s">
        <v>88</v>
      </c>
      <c r="E11" s="10" t="s">
        <v>86</v>
      </c>
      <c r="F11" s="11" t="s">
        <v>89</v>
      </c>
      <c r="G11" s="10" t="s">
        <v>72</v>
      </c>
      <c r="H11" s="11" t="s">
        <v>28</v>
      </c>
      <c r="I11" s="32">
        <v>599.34</v>
      </c>
      <c r="J11" s="32">
        <v>600</v>
      </c>
      <c r="K11" s="32">
        <v>300</v>
      </c>
      <c r="L11" s="32">
        <v>45</v>
      </c>
      <c r="M11" s="34">
        <f>+Tabla22[[#This Row],[Viáticos]]+Tabla22[[#This Row],[Gastos de viaje]]+Tabla22[[#This Row],[Gastos terminales]]</f>
        <v>945</v>
      </c>
      <c r="N11" s="33"/>
    </row>
    <row r="12" spans="1:14" s="6" customFormat="1" ht="59.25" customHeight="1" x14ac:dyDescent="0.25">
      <c r="A12" s="20"/>
      <c r="B12" s="20" t="s">
        <v>52</v>
      </c>
      <c r="C12" s="11" t="s">
        <v>90</v>
      </c>
      <c r="D12" s="50" t="s">
        <v>95</v>
      </c>
      <c r="E12" s="10" t="s">
        <v>91</v>
      </c>
      <c r="F12" s="11" t="s">
        <v>94</v>
      </c>
      <c r="G12" s="10" t="s">
        <v>92</v>
      </c>
      <c r="H12" s="11" t="s">
        <v>93</v>
      </c>
      <c r="I12" s="32">
        <v>972.83</v>
      </c>
      <c r="J12" s="32">
        <v>140</v>
      </c>
      <c r="K12" s="32">
        <v>420</v>
      </c>
      <c r="L12" s="32">
        <v>45</v>
      </c>
      <c r="M12" s="34">
        <f>+Tabla22[[#This Row],[Viáticos]]+Tabla22[[#This Row],[Gastos de viaje]]+Tabla22[[#This Row],[Gastos terminales]]</f>
        <v>605</v>
      </c>
      <c r="N12" s="33"/>
    </row>
    <row r="13" spans="1:14" s="6" customFormat="1" ht="60" x14ac:dyDescent="0.25">
      <c r="A13" s="20"/>
      <c r="B13" s="20" t="s">
        <v>84</v>
      </c>
      <c r="C13" s="11" t="s">
        <v>77</v>
      </c>
      <c r="D13" s="11" t="s">
        <v>74</v>
      </c>
      <c r="E13" s="10" t="s">
        <v>76</v>
      </c>
      <c r="F13" s="11" t="s">
        <v>75</v>
      </c>
      <c r="G13" s="10" t="s">
        <v>78</v>
      </c>
      <c r="H13" s="11" t="s">
        <v>50</v>
      </c>
      <c r="I13" s="32">
        <v>1140.5999999999999</v>
      </c>
      <c r="J13" s="32">
        <f>350+30</f>
        <v>380</v>
      </c>
      <c r="K13" s="32">
        <v>525</v>
      </c>
      <c r="L13" s="32">
        <v>45</v>
      </c>
      <c r="M13" s="34">
        <f>+Tabla22[[#This Row],[Viáticos]]+Tabla22[[#This Row],[Gastos de viaje]]+Tabla22[[#This Row],[Gastos terminales]]</f>
        <v>950</v>
      </c>
      <c r="N13" s="33"/>
    </row>
    <row r="14" spans="1:14" s="6" customFormat="1" ht="96" customHeight="1" x14ac:dyDescent="0.25">
      <c r="A14" s="18"/>
      <c r="B14" s="20" t="s">
        <v>84</v>
      </c>
      <c r="C14" s="11" t="s">
        <v>77</v>
      </c>
      <c r="D14" s="11" t="s">
        <v>74</v>
      </c>
      <c r="E14" s="10" t="s">
        <v>76</v>
      </c>
      <c r="F14" s="11" t="s">
        <v>75</v>
      </c>
      <c r="G14" s="10" t="s">
        <v>79</v>
      </c>
      <c r="H14" s="11" t="s">
        <v>50</v>
      </c>
      <c r="I14" s="32">
        <v>0</v>
      </c>
      <c r="J14" s="32">
        <v>30</v>
      </c>
      <c r="K14" s="32">
        <v>525</v>
      </c>
      <c r="L14" s="32">
        <v>45</v>
      </c>
      <c r="M14" s="34">
        <f>+Tabla22[[#This Row],[Viáticos]]+Tabla22[[#This Row],[Gastos de viaje]]+Tabla22[[#This Row],[Gastos terminales]]</f>
        <v>600</v>
      </c>
      <c r="N14" s="33" t="s">
        <v>80</v>
      </c>
    </row>
    <row r="15" spans="1:14" s="6" customFormat="1" ht="30" x14ac:dyDescent="0.25">
      <c r="A15" s="20"/>
      <c r="B15" s="20" t="s">
        <v>52</v>
      </c>
      <c r="C15" s="11" t="s">
        <v>73</v>
      </c>
      <c r="D15" s="11" t="s">
        <v>98</v>
      </c>
      <c r="E15" s="10" t="s">
        <v>97</v>
      </c>
      <c r="F15" s="11" t="s">
        <v>99</v>
      </c>
      <c r="G15" s="10" t="s">
        <v>96</v>
      </c>
      <c r="H15" s="11" t="s">
        <v>43</v>
      </c>
      <c r="I15" s="32">
        <v>1597.59</v>
      </c>
      <c r="J15" s="32">
        <v>520</v>
      </c>
      <c r="K15" s="32">
        <v>780</v>
      </c>
      <c r="L15" s="32">
        <v>45</v>
      </c>
      <c r="M15" s="34">
        <f>+Tabla22[[#This Row],[Viáticos]]+Tabla22[[#This Row],[Gastos de viaje]]+Tabla22[[#This Row],[Gastos terminales]]</f>
        <v>1345</v>
      </c>
      <c r="N15" s="33"/>
    </row>
  </sheetData>
  <mergeCells count="1">
    <mergeCell ref="A2:L2"/>
  </mergeCells>
  <printOptions horizontalCentered="1"/>
  <pageMargins left="0.70866141732283472" right="0.70866141732283472" top="0.31" bottom="0.23" header="0.31496062992125984" footer="0.31496062992125984"/>
  <pageSetup scale="50" orientation="landscape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opLeftCell="B1" zoomScale="80" zoomScaleNormal="80" zoomScaleSheetLayoutView="80" workbookViewId="0">
      <selection activeCell="E9" sqref="E9"/>
    </sheetView>
  </sheetViews>
  <sheetFormatPr baseColWidth="10" defaultRowHeight="15" x14ac:dyDescent="0.25"/>
  <cols>
    <col min="1" max="2" width="5.85546875" style="1" customWidth="1"/>
    <col min="3" max="3" width="30.42578125" style="15" customWidth="1"/>
    <col min="4" max="4" width="24" style="15" customWidth="1"/>
    <col min="5" max="6" width="17.5703125" style="16" customWidth="1"/>
    <col min="7" max="7" width="27.42578125" style="16" customWidth="1"/>
    <col min="8" max="8" width="19.85546875" style="2" customWidth="1"/>
    <col min="9" max="9" width="11.7109375" style="25" customWidth="1"/>
    <col min="10" max="10" width="14.28515625" style="1" customWidth="1"/>
    <col min="11" max="11" width="15.7109375" style="1" bestFit="1" customWidth="1"/>
    <col min="12" max="13" width="12.140625" style="1" customWidth="1"/>
    <col min="14" max="14" width="27.42578125" style="1" customWidth="1"/>
    <col min="15" max="16384" width="11.42578125" style="1"/>
  </cols>
  <sheetData>
    <row r="2" spans="1:14" ht="22.5" customHeight="1" x14ac:dyDescent="0.25">
      <c r="A2" s="35" t="s">
        <v>12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8"/>
      <c r="M2" s="21"/>
    </row>
    <row r="3" spans="1:14" s="5" customFormat="1" ht="30" x14ac:dyDescent="0.25">
      <c r="A3" s="3" t="s">
        <v>0</v>
      </c>
      <c r="B3" s="3" t="s">
        <v>13</v>
      </c>
      <c r="C3" s="17" t="s">
        <v>4</v>
      </c>
      <c r="D3" s="17" t="s">
        <v>6</v>
      </c>
      <c r="E3" s="17" t="s">
        <v>3</v>
      </c>
      <c r="F3" s="17" t="s">
        <v>1</v>
      </c>
      <c r="G3" s="17" t="s">
        <v>2</v>
      </c>
      <c r="H3" s="4" t="s">
        <v>5</v>
      </c>
      <c r="I3" s="24" t="s">
        <v>20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7</v>
      </c>
    </row>
    <row r="4" spans="1:14" s="8" customFormat="1" ht="36" customHeight="1" x14ac:dyDescent="0.25">
      <c r="A4" s="18"/>
      <c r="B4" s="11" t="s">
        <v>52</v>
      </c>
      <c r="C4" s="10" t="s">
        <v>34</v>
      </c>
      <c r="D4" s="11" t="s">
        <v>35</v>
      </c>
      <c r="E4" s="11" t="s">
        <v>36</v>
      </c>
      <c r="F4" s="11" t="s">
        <v>37</v>
      </c>
      <c r="G4" s="14" t="s">
        <v>38</v>
      </c>
      <c r="H4" s="12" t="s">
        <v>19</v>
      </c>
      <c r="I4" s="27"/>
      <c r="J4" s="22">
        <v>480</v>
      </c>
      <c r="K4" s="22">
        <v>240</v>
      </c>
      <c r="L4" s="22">
        <v>45</v>
      </c>
      <c r="M4" s="23">
        <f>+Tabla2[[#This Row],[Boleto aéreo]]+Tabla2[[#This Row],[Viáticos]]+Tabla2[[#This Row],[Gastos de viaje]]+Tabla2[[#This Row],[Gastos terminales]]</f>
        <v>765</v>
      </c>
      <c r="N4" s="13"/>
    </row>
    <row r="5" spans="1:14" s="8" customFormat="1" ht="30.75" thickBot="1" x14ac:dyDescent="0.3">
      <c r="A5" s="18"/>
      <c r="B5" s="45" t="s">
        <v>52</v>
      </c>
      <c r="C5" s="46" t="s">
        <v>29</v>
      </c>
      <c r="D5" s="45" t="s">
        <v>30</v>
      </c>
      <c r="E5" s="45" t="s">
        <v>31</v>
      </c>
      <c r="F5" s="45" t="s">
        <v>32</v>
      </c>
      <c r="G5" s="46" t="s">
        <v>33</v>
      </c>
      <c r="H5" s="58" t="s">
        <v>28</v>
      </c>
      <c r="I5" s="47">
        <v>666.49</v>
      </c>
      <c r="J5" s="47">
        <v>600</v>
      </c>
      <c r="K5" s="47">
        <v>450</v>
      </c>
      <c r="L5" s="47">
        <v>45</v>
      </c>
      <c r="M5" s="48">
        <f>+Tabla2[[#This Row],[Boleto aéreo]]+Tabla2[[#This Row],[Viáticos]]+Tabla2[[#This Row],[Gastos de viaje]]+Tabla2[[#This Row],[Gastos terminales]]</f>
        <v>1761.49</v>
      </c>
      <c r="N5" s="49"/>
    </row>
    <row r="6" spans="1:14" s="8" customFormat="1" ht="60" x14ac:dyDescent="0.25">
      <c r="A6" s="18"/>
      <c r="B6" s="55" t="s">
        <v>52</v>
      </c>
      <c r="C6" s="52" t="s">
        <v>15</v>
      </c>
      <c r="D6" s="51" t="s">
        <v>14</v>
      </c>
      <c r="E6" s="51" t="s">
        <v>16</v>
      </c>
      <c r="F6" s="51" t="s">
        <v>17</v>
      </c>
      <c r="G6" s="52" t="s">
        <v>18</v>
      </c>
      <c r="H6" s="51" t="s">
        <v>19</v>
      </c>
      <c r="I6" s="53">
        <v>1757.34</v>
      </c>
      <c r="J6" s="53">
        <v>750</v>
      </c>
      <c r="K6" s="53">
        <v>750</v>
      </c>
      <c r="L6" s="53">
        <v>45</v>
      </c>
      <c r="M6" s="56">
        <f>+Tabla2[[#This Row],[Boleto aéreo]]+Tabla2[[#This Row],[Viáticos]]+Tabla2[[#This Row],[Gastos de viaje]]+Tabla2[[#This Row],[Gastos terminales]]</f>
        <v>3302.34</v>
      </c>
      <c r="N6" s="57"/>
    </row>
    <row r="7" spans="1:14" s="8" customFormat="1" ht="45" x14ac:dyDescent="0.25">
      <c r="A7" s="18"/>
      <c r="B7" s="18" t="s">
        <v>53</v>
      </c>
      <c r="C7" s="14" t="s">
        <v>25</v>
      </c>
      <c r="D7" s="12" t="s">
        <v>26</v>
      </c>
      <c r="E7" s="12" t="s">
        <v>22</v>
      </c>
      <c r="F7" s="12" t="s">
        <v>21</v>
      </c>
      <c r="G7" s="14" t="s">
        <v>23</v>
      </c>
      <c r="H7" s="26" t="s">
        <v>28</v>
      </c>
      <c r="I7" s="22">
        <v>1475.45</v>
      </c>
      <c r="J7" s="22">
        <v>0</v>
      </c>
      <c r="K7" s="22">
        <v>390</v>
      </c>
      <c r="L7" s="22">
        <v>45</v>
      </c>
      <c r="M7" s="23">
        <f>+Tabla2[[#This Row],[Boleto aéreo]]+Tabla2[[#This Row],[Viáticos]]+Tabla2[[#This Row],[Gastos de viaje]]+Tabla2[[#This Row],[Gastos terminales]]</f>
        <v>1910.45</v>
      </c>
      <c r="N7" s="19" t="s">
        <v>27</v>
      </c>
    </row>
    <row r="8" spans="1:14" s="9" customFormat="1" ht="45" x14ac:dyDescent="0.25">
      <c r="A8" s="18"/>
      <c r="B8" s="18" t="s">
        <v>53</v>
      </c>
      <c r="C8" s="14" t="s">
        <v>25</v>
      </c>
      <c r="D8" s="12" t="s">
        <v>26</v>
      </c>
      <c r="E8" s="12" t="s">
        <v>22</v>
      </c>
      <c r="F8" s="12" t="s">
        <v>21</v>
      </c>
      <c r="G8" s="14" t="s">
        <v>24</v>
      </c>
      <c r="H8" s="26" t="s">
        <v>28</v>
      </c>
      <c r="I8" s="22">
        <v>1475.42</v>
      </c>
      <c r="J8" s="22">
        <v>650</v>
      </c>
      <c r="K8" s="22">
        <v>390</v>
      </c>
      <c r="L8" s="22">
        <v>45</v>
      </c>
      <c r="M8" s="23">
        <f>+Tabla2[[#This Row],[Boleto aéreo]]+Tabla2[[#This Row],[Viáticos]]+Tabla2[[#This Row],[Gastos de viaje]]+Tabla2[[#This Row],[Gastos terminales]]</f>
        <v>2560.42</v>
      </c>
      <c r="N8" s="13"/>
    </row>
    <row r="9" spans="1:14" s="8" customFormat="1" ht="61.5" customHeight="1" x14ac:dyDescent="0.25">
      <c r="A9" s="18"/>
      <c r="B9" s="18" t="s">
        <v>52</v>
      </c>
      <c r="C9" s="14" t="s">
        <v>39</v>
      </c>
      <c r="D9" s="12" t="s">
        <v>40</v>
      </c>
      <c r="E9" s="11" t="s">
        <v>36</v>
      </c>
      <c r="F9" s="12" t="s">
        <v>41</v>
      </c>
      <c r="G9" s="14" t="s">
        <v>42</v>
      </c>
      <c r="H9" s="12" t="s">
        <v>43</v>
      </c>
      <c r="I9" s="22">
        <v>0</v>
      </c>
      <c r="J9" s="22">
        <v>0</v>
      </c>
      <c r="K9" s="22">
        <v>380</v>
      </c>
      <c r="L9" s="22">
        <v>45</v>
      </c>
      <c r="M9" s="23">
        <f>+Tabla2[[#This Row],[Boleto aéreo]]+Tabla2[[#This Row],[Viáticos]]+Tabla2[[#This Row],[Gastos de viaje]]+Tabla2[[#This Row],[Gastos terminales]]</f>
        <v>425</v>
      </c>
      <c r="N9" s="13" t="s">
        <v>44</v>
      </c>
    </row>
    <row r="10" spans="1:14" s="8" customFormat="1" ht="106.5" customHeight="1" x14ac:dyDescent="0.25">
      <c r="A10" s="18"/>
      <c r="B10" s="18" t="s">
        <v>52</v>
      </c>
      <c r="C10" s="14" t="s">
        <v>47</v>
      </c>
      <c r="D10" s="12" t="s">
        <v>45</v>
      </c>
      <c r="E10" s="12" t="s">
        <v>46</v>
      </c>
      <c r="F10" s="12" t="s">
        <v>48</v>
      </c>
      <c r="G10" s="14" t="s">
        <v>49</v>
      </c>
      <c r="H10" s="12" t="s">
        <v>50</v>
      </c>
      <c r="I10" s="22">
        <v>0</v>
      </c>
      <c r="J10" s="22">
        <v>0</v>
      </c>
      <c r="K10" s="22">
        <v>420</v>
      </c>
      <c r="L10" s="22">
        <v>45</v>
      </c>
      <c r="M10" s="23">
        <f>+Tabla2[[#This Row],[Boleto aéreo]]+Tabla2[[#This Row],[Viáticos]]+Tabla2[[#This Row],[Gastos de viaje]]+Tabla2[[#This Row],[Gastos terminales]]</f>
        <v>465</v>
      </c>
      <c r="N10" s="13" t="s">
        <v>51</v>
      </c>
    </row>
    <row r="11" spans="1:14" s="8" customFormat="1" ht="55.5" customHeight="1" x14ac:dyDescent="0.25">
      <c r="A11" s="20"/>
      <c r="B11" s="20" t="s">
        <v>52</v>
      </c>
      <c r="C11" s="11" t="s">
        <v>63</v>
      </c>
      <c r="D11" s="11" t="s">
        <v>64</v>
      </c>
      <c r="E11" s="10" t="s">
        <v>65</v>
      </c>
      <c r="F11" s="11" t="s">
        <v>66</v>
      </c>
      <c r="G11" s="10" t="s">
        <v>67</v>
      </c>
      <c r="H11" s="11" t="s">
        <v>43</v>
      </c>
      <c r="I11" s="32">
        <v>790.63</v>
      </c>
      <c r="J11" s="32">
        <v>380</v>
      </c>
      <c r="K11" s="32">
        <v>380</v>
      </c>
      <c r="L11" s="32">
        <v>45</v>
      </c>
      <c r="M11" s="23">
        <f>+Tabla2[[#This Row],[Boleto aéreo]]+Tabla2[[#This Row],[Viáticos]]+Tabla2[[#This Row],[Gastos de viaje]]+Tabla2[[#This Row],[Gastos terminales]]</f>
        <v>1595.63</v>
      </c>
      <c r="N11" s="33"/>
    </row>
    <row r="12" spans="1:14" s="8" customFormat="1" ht="58.5" customHeight="1" x14ac:dyDescent="0.25">
      <c r="A12" s="20"/>
      <c r="B12" s="20" t="s">
        <v>52</v>
      </c>
      <c r="C12" s="11" t="s">
        <v>63</v>
      </c>
      <c r="D12" s="11" t="s">
        <v>64</v>
      </c>
      <c r="E12" s="10" t="s">
        <v>65</v>
      </c>
      <c r="F12" s="11" t="s">
        <v>66</v>
      </c>
      <c r="G12" s="10" t="s">
        <v>68</v>
      </c>
      <c r="H12" s="11" t="s">
        <v>50</v>
      </c>
      <c r="I12" s="32">
        <v>790.63</v>
      </c>
      <c r="J12" s="32">
        <v>300</v>
      </c>
      <c r="K12" s="32">
        <v>300</v>
      </c>
      <c r="L12" s="32">
        <v>45</v>
      </c>
      <c r="M12" s="23">
        <f>+Tabla2[[#This Row],[Boleto aéreo]]+Tabla2[[#This Row],[Viáticos]]+Tabla2[[#This Row],[Gastos de viaje]]+Tabla2[[#This Row],[Gastos terminales]]</f>
        <v>1435.63</v>
      </c>
      <c r="N12" s="33"/>
    </row>
    <row r="13" spans="1:14" s="8" customFormat="1" ht="67.5" customHeight="1" thickBot="1" x14ac:dyDescent="0.3">
      <c r="A13" s="20"/>
      <c r="B13" s="45" t="s">
        <v>52</v>
      </c>
      <c r="C13" s="45" t="s">
        <v>63</v>
      </c>
      <c r="D13" s="45" t="s">
        <v>64</v>
      </c>
      <c r="E13" s="46" t="s">
        <v>65</v>
      </c>
      <c r="F13" s="45" t="s">
        <v>66</v>
      </c>
      <c r="G13" s="46" t="s">
        <v>18</v>
      </c>
      <c r="H13" s="45" t="s">
        <v>19</v>
      </c>
      <c r="I13" s="47">
        <v>790.63</v>
      </c>
      <c r="J13" s="47">
        <v>300</v>
      </c>
      <c r="K13" s="47">
        <v>300</v>
      </c>
      <c r="L13" s="47">
        <v>45</v>
      </c>
      <c r="M13" s="23">
        <f>+Tabla2[[#This Row],[Boleto aéreo]]+Tabla2[[#This Row],[Viáticos]]+Tabla2[[#This Row],[Gastos de viaje]]+Tabla2[[#This Row],[Gastos terminales]]</f>
        <v>1435.63</v>
      </c>
      <c r="N13" s="49"/>
    </row>
    <row r="14" spans="1:14" s="8" customFormat="1" ht="69" customHeight="1" x14ac:dyDescent="0.25">
      <c r="A14" s="18"/>
      <c r="B14" s="39" t="s">
        <v>84</v>
      </c>
      <c r="C14" s="51" t="s">
        <v>71</v>
      </c>
      <c r="D14" s="51" t="s">
        <v>82</v>
      </c>
      <c r="E14" s="52" t="s">
        <v>81</v>
      </c>
      <c r="F14" s="51" t="s">
        <v>69</v>
      </c>
      <c r="G14" s="52" t="s">
        <v>70</v>
      </c>
      <c r="H14" s="51" t="s">
        <v>28</v>
      </c>
      <c r="I14" s="53">
        <v>0</v>
      </c>
      <c r="J14" s="42">
        <v>224</v>
      </c>
      <c r="K14" s="42">
        <v>420</v>
      </c>
      <c r="L14" s="42">
        <v>45</v>
      </c>
      <c r="M14" s="23">
        <f>+Tabla2[[#This Row],[Boleto aéreo]]+Tabla2[[#This Row],[Viáticos]]+Tabla2[[#This Row],[Gastos de viaje]]+Tabla2[[#This Row],[Gastos terminales]]</f>
        <v>689</v>
      </c>
      <c r="N14" s="54" t="s">
        <v>83</v>
      </c>
    </row>
    <row r="15" spans="1:14" s="7" customFormat="1" ht="60" x14ac:dyDescent="0.25">
      <c r="A15" s="18"/>
      <c r="B15" s="20" t="s">
        <v>84</v>
      </c>
      <c r="C15" s="12" t="s">
        <v>87</v>
      </c>
      <c r="D15" s="12" t="s">
        <v>88</v>
      </c>
      <c r="E15" s="14" t="s">
        <v>86</v>
      </c>
      <c r="F15" s="12" t="s">
        <v>89</v>
      </c>
      <c r="G15" s="14" t="s">
        <v>85</v>
      </c>
      <c r="H15" s="12" t="s">
        <v>28</v>
      </c>
      <c r="I15" s="22">
        <v>599.34</v>
      </c>
      <c r="J15" s="32">
        <v>600</v>
      </c>
      <c r="K15" s="32">
        <v>300</v>
      </c>
      <c r="L15" s="32">
        <v>45</v>
      </c>
      <c r="M15" s="23">
        <f>+Tabla2[[#This Row],[Boleto aéreo]]+Tabla2[[#This Row],[Viáticos]]+Tabla2[[#This Row],[Gastos de viaje]]+Tabla2[[#This Row],[Gastos terminales]]</f>
        <v>1544.3400000000001</v>
      </c>
      <c r="N15" s="13"/>
    </row>
    <row r="16" spans="1:14" s="6" customFormat="1" ht="60" x14ac:dyDescent="0.25">
      <c r="A16" s="18"/>
      <c r="B16" s="20" t="s">
        <v>84</v>
      </c>
      <c r="C16" s="12" t="s">
        <v>87</v>
      </c>
      <c r="D16" s="12" t="s">
        <v>88</v>
      </c>
      <c r="E16" s="14" t="s">
        <v>86</v>
      </c>
      <c r="F16" s="12" t="s">
        <v>89</v>
      </c>
      <c r="G16" s="14" t="s">
        <v>72</v>
      </c>
      <c r="H16" s="12" t="s">
        <v>28</v>
      </c>
      <c r="I16" s="22">
        <v>599.34</v>
      </c>
      <c r="J16" s="32">
        <v>600</v>
      </c>
      <c r="K16" s="32">
        <v>300</v>
      </c>
      <c r="L16" s="32">
        <v>45</v>
      </c>
      <c r="M16" s="23">
        <f>+Tabla2[[#This Row],[Boleto aéreo]]+Tabla2[[#This Row],[Viáticos]]+Tabla2[[#This Row],[Gastos de viaje]]+Tabla2[[#This Row],[Gastos terminales]]</f>
        <v>1544.3400000000001</v>
      </c>
      <c r="N16" s="13"/>
    </row>
    <row r="17" spans="1:14" s="6" customFormat="1" ht="30" x14ac:dyDescent="0.25">
      <c r="A17" s="18"/>
      <c r="B17" s="20" t="s">
        <v>52</v>
      </c>
      <c r="C17" s="12" t="s">
        <v>90</v>
      </c>
      <c r="D17" s="12" t="s">
        <v>95</v>
      </c>
      <c r="E17" s="14" t="s">
        <v>91</v>
      </c>
      <c r="F17" s="12" t="s">
        <v>94</v>
      </c>
      <c r="G17" s="14" t="s">
        <v>92</v>
      </c>
      <c r="H17" s="12" t="s">
        <v>93</v>
      </c>
      <c r="I17" s="22">
        <v>972.83</v>
      </c>
      <c r="J17" s="32">
        <v>140</v>
      </c>
      <c r="K17" s="32">
        <v>420</v>
      </c>
      <c r="L17" s="32">
        <v>45</v>
      </c>
      <c r="M17" s="23">
        <f>+Tabla2[[#This Row],[Boleto aéreo]]+Tabla2[[#This Row],[Viáticos]]+Tabla2[[#This Row],[Gastos de viaje]]+Tabla2[[#This Row],[Gastos terminales]]</f>
        <v>1577.83</v>
      </c>
      <c r="N17" s="13"/>
    </row>
    <row r="18" spans="1:14" s="6" customFormat="1" ht="60" x14ac:dyDescent="0.25">
      <c r="A18" s="18"/>
      <c r="B18" s="20" t="s">
        <v>84</v>
      </c>
      <c r="C18" s="12" t="s">
        <v>77</v>
      </c>
      <c r="D18" s="12" t="s">
        <v>74</v>
      </c>
      <c r="E18" s="14" t="s">
        <v>76</v>
      </c>
      <c r="F18" s="12" t="s">
        <v>75</v>
      </c>
      <c r="G18" s="14" t="s">
        <v>78</v>
      </c>
      <c r="H18" s="12" t="s">
        <v>50</v>
      </c>
      <c r="I18" s="22">
        <v>1140.5999999999999</v>
      </c>
      <c r="J18" s="32">
        <f>350+30</f>
        <v>380</v>
      </c>
      <c r="K18" s="32">
        <v>525</v>
      </c>
      <c r="L18" s="32">
        <v>45</v>
      </c>
      <c r="M18" s="23">
        <f>+Tabla2[[#This Row],[Boleto aéreo]]+Tabla2[[#This Row],[Viáticos]]+Tabla2[[#This Row],[Gastos de viaje]]+Tabla2[[#This Row],[Gastos terminales]]</f>
        <v>2090.6</v>
      </c>
      <c r="N18" s="13"/>
    </row>
    <row r="19" spans="1:14" s="6" customFormat="1" ht="74.25" customHeight="1" x14ac:dyDescent="0.25">
      <c r="A19" s="18"/>
      <c r="B19" s="20" t="s">
        <v>84</v>
      </c>
      <c r="C19" s="12" t="s">
        <v>77</v>
      </c>
      <c r="D19" s="12" t="s">
        <v>74</v>
      </c>
      <c r="E19" s="14" t="s">
        <v>76</v>
      </c>
      <c r="F19" s="12" t="s">
        <v>75</v>
      </c>
      <c r="G19" s="14" t="s">
        <v>79</v>
      </c>
      <c r="H19" s="12" t="s">
        <v>50</v>
      </c>
      <c r="I19" s="22">
        <v>0</v>
      </c>
      <c r="J19" s="32">
        <v>30</v>
      </c>
      <c r="K19" s="32">
        <v>525</v>
      </c>
      <c r="L19" s="32">
        <v>45</v>
      </c>
      <c r="M19" s="23">
        <f>+Tabla2[[#This Row],[Boleto aéreo]]+Tabla2[[#This Row],[Viáticos]]+Tabla2[[#This Row],[Gastos de viaje]]+Tabla2[[#This Row],[Gastos terminales]]</f>
        <v>600</v>
      </c>
      <c r="N19" s="13" t="s">
        <v>80</v>
      </c>
    </row>
    <row r="20" spans="1:14" ht="30" x14ac:dyDescent="0.25">
      <c r="A20" s="20"/>
      <c r="B20" s="20" t="s">
        <v>52</v>
      </c>
      <c r="C20" s="11" t="s">
        <v>73</v>
      </c>
      <c r="D20" s="11" t="s">
        <v>98</v>
      </c>
      <c r="E20" s="10" t="s">
        <v>97</v>
      </c>
      <c r="F20" s="11" t="s">
        <v>99</v>
      </c>
      <c r="G20" s="10" t="s">
        <v>96</v>
      </c>
      <c r="H20" s="11" t="s">
        <v>43</v>
      </c>
      <c r="I20" s="32">
        <v>1597.59</v>
      </c>
      <c r="J20" s="32">
        <v>520</v>
      </c>
      <c r="K20" s="32">
        <v>780</v>
      </c>
      <c r="L20" s="32">
        <v>45</v>
      </c>
      <c r="M20" s="23">
        <f>+Tabla2[[#This Row],[Boleto aéreo]]+Tabla2[[#This Row],[Viáticos]]+Tabla2[[#This Row],[Gastos de viaje]]+Tabla2[[#This Row],[Gastos terminales]]</f>
        <v>2942.59</v>
      </c>
      <c r="N20" s="33"/>
    </row>
  </sheetData>
  <mergeCells count="1">
    <mergeCell ref="A2:L2"/>
  </mergeCells>
  <printOptions horizontalCentered="1"/>
  <pageMargins left="0.70866141732283472" right="0.70866141732283472" top="0.31" bottom="0.23" header="0.31496062992125984" footer="0.31496062992125984"/>
  <pageSetup scale="50" orientation="landscape" horizontalDpi="4294967295" verticalDpi="4294967295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A8" sqref="A8"/>
    </sheetView>
  </sheetViews>
  <sheetFormatPr baseColWidth="10" defaultRowHeight="15" x14ac:dyDescent="0.25"/>
  <cols>
    <col min="1" max="1" width="33.42578125" customWidth="1"/>
    <col min="2" max="2" width="11.7109375" customWidth="1"/>
    <col min="3" max="3" width="14.28515625" bestFit="1" customWidth="1"/>
    <col min="4" max="4" width="10.5703125" customWidth="1"/>
    <col min="5" max="5" width="16.42578125" customWidth="1"/>
    <col min="6" max="6" width="19" bestFit="1" customWidth="1"/>
    <col min="7" max="7" width="14.85546875" bestFit="1" customWidth="1"/>
    <col min="8" max="8" width="83.42578125" bestFit="1" customWidth="1"/>
    <col min="9" max="9" width="14.28515625" bestFit="1" customWidth="1"/>
    <col min="10" max="10" width="9.85546875" customWidth="1"/>
    <col min="11" max="11" width="16.42578125" bestFit="1" customWidth="1"/>
    <col min="12" max="12" width="19" bestFit="1" customWidth="1"/>
    <col min="13" max="13" width="14.85546875" bestFit="1" customWidth="1"/>
    <col min="14" max="14" width="78.140625" bestFit="1" customWidth="1"/>
    <col min="15" max="15" width="14.28515625" bestFit="1" customWidth="1"/>
    <col min="16" max="16" width="9.85546875" customWidth="1"/>
    <col min="17" max="17" width="16.42578125" bestFit="1" customWidth="1"/>
    <col min="18" max="18" width="19" bestFit="1" customWidth="1"/>
    <col min="19" max="19" width="14.85546875" bestFit="1" customWidth="1"/>
    <col min="20" max="20" width="11.7109375" bestFit="1" customWidth="1"/>
    <col min="21" max="21" width="14.28515625" bestFit="1" customWidth="1"/>
    <col min="22" max="22" width="10.5703125" customWidth="1"/>
    <col min="23" max="23" width="16.42578125" bestFit="1" customWidth="1"/>
    <col min="24" max="24" width="19" bestFit="1" customWidth="1"/>
    <col min="25" max="25" width="14.85546875" bestFit="1" customWidth="1"/>
    <col min="26" max="26" width="16.7109375" bestFit="1" customWidth="1"/>
    <col min="27" max="27" width="17.85546875" bestFit="1" customWidth="1"/>
    <col min="28" max="28" width="13.28515625" bestFit="1" customWidth="1"/>
    <col min="29" max="29" width="19.85546875" bestFit="1" customWidth="1"/>
    <col min="30" max="30" width="22.5703125" bestFit="1" customWidth="1"/>
    <col min="31" max="31" width="18.42578125" bestFit="1" customWidth="1"/>
  </cols>
  <sheetData>
    <row r="2" spans="1:7" x14ac:dyDescent="0.25">
      <c r="A2" s="29" t="s">
        <v>7</v>
      </c>
      <c r="B2" t="s">
        <v>56</v>
      </c>
    </row>
    <row r="4" spans="1:7" x14ac:dyDescent="0.25">
      <c r="A4" s="29" t="s">
        <v>54</v>
      </c>
      <c r="B4" t="s">
        <v>62</v>
      </c>
      <c r="C4" s="28" t="s">
        <v>57</v>
      </c>
      <c r="D4" s="28" t="s">
        <v>58</v>
      </c>
      <c r="E4" s="28" t="s">
        <v>59</v>
      </c>
      <c r="F4" s="28" t="s">
        <v>60</v>
      </c>
      <c r="G4" s="28" t="s">
        <v>61</v>
      </c>
    </row>
    <row r="5" spans="1:7" x14ac:dyDescent="0.25">
      <c r="A5" s="30" t="s">
        <v>19</v>
      </c>
      <c r="B5" s="31">
        <v>4</v>
      </c>
      <c r="C5" s="28">
        <v>1757.34</v>
      </c>
      <c r="D5" s="28">
        <v>1230</v>
      </c>
      <c r="E5" s="28">
        <v>990</v>
      </c>
      <c r="F5" s="28">
        <v>90</v>
      </c>
      <c r="G5" s="28">
        <v>2310</v>
      </c>
    </row>
    <row r="6" spans="1:7" x14ac:dyDescent="0.25">
      <c r="A6" s="30" t="s">
        <v>28</v>
      </c>
      <c r="B6" s="31">
        <v>11</v>
      </c>
      <c r="C6" s="28">
        <v>3572.41</v>
      </c>
      <c r="D6" s="28">
        <v>1250</v>
      </c>
      <c r="E6" s="28">
        <v>1230</v>
      </c>
      <c r="F6" s="28">
        <v>135</v>
      </c>
      <c r="G6" s="28">
        <v>2615</v>
      </c>
    </row>
    <row r="7" spans="1:7" x14ac:dyDescent="0.25">
      <c r="A7" s="30" t="s">
        <v>50</v>
      </c>
      <c r="B7" s="31">
        <v>7</v>
      </c>
      <c r="C7" s="28">
        <v>0</v>
      </c>
      <c r="D7" s="28">
        <v>0</v>
      </c>
      <c r="E7" s="28">
        <v>420</v>
      </c>
      <c r="F7" s="28">
        <v>45</v>
      </c>
      <c r="G7" s="28">
        <v>465</v>
      </c>
    </row>
    <row r="8" spans="1:7" x14ac:dyDescent="0.25">
      <c r="A8" s="30" t="s">
        <v>43</v>
      </c>
      <c r="B8" s="31">
        <v>6</v>
      </c>
      <c r="C8" s="28">
        <v>0</v>
      </c>
      <c r="D8" s="28">
        <v>0</v>
      </c>
      <c r="E8" s="28">
        <v>380</v>
      </c>
      <c r="F8" s="28">
        <v>45</v>
      </c>
      <c r="G8" s="28">
        <v>425</v>
      </c>
    </row>
    <row r="9" spans="1:7" x14ac:dyDescent="0.25">
      <c r="A9" s="30" t="s">
        <v>55</v>
      </c>
      <c r="B9" s="31">
        <v>28</v>
      </c>
      <c r="C9" s="28">
        <v>5329.75</v>
      </c>
      <c r="D9" s="28">
        <v>2480</v>
      </c>
      <c r="E9" s="28">
        <v>3020</v>
      </c>
      <c r="F9" s="28">
        <v>315</v>
      </c>
      <c r="G9" s="28">
        <v>5815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T4</vt:lpstr>
      <vt:lpstr>T3</vt:lpstr>
      <vt:lpstr>Capacit. exterior Misiones of</vt:lpstr>
      <vt:lpstr>Hoja1</vt:lpstr>
      <vt:lpstr>'Capacit. exterior Misiones of'!Área_de_impresión</vt:lpstr>
      <vt:lpstr>'T3'!Área_de_impresión</vt:lpstr>
      <vt:lpstr>'T4'!Área_de_impresión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lzaldana</dc:creator>
  <cp:lastModifiedBy>Marisol Asturias</cp:lastModifiedBy>
  <cp:lastPrinted>2020-01-16T16:13:12Z</cp:lastPrinted>
  <dcterms:created xsi:type="dcterms:W3CDTF">2013-01-24T17:31:40Z</dcterms:created>
  <dcterms:modified xsi:type="dcterms:W3CDTF">2020-01-16T16:29:28Z</dcterms:modified>
</cp:coreProperties>
</file>